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torozco\Documents\Respaldo Tania\1-ARCHIVOS SIBOIF\3-Trabajos año 2023\3-Lineamientos de la NIIF 13 Valor Razonable\Modificaciones al Marco Contable\"/>
    </mc:Choice>
  </mc:AlternateContent>
  <xr:revisionPtr revIDLastSave="0" documentId="13_ncr:1_{F72965C0-C980-476C-8447-AB770B5F4428}" xr6:coauthVersionLast="47" xr6:coauthVersionMax="47" xr10:uidLastSave="{00000000-0000-0000-0000-000000000000}"/>
  <bookViews>
    <workbookView xWindow="-120" yWindow="-120" windowWidth="20730" windowHeight="11160" tabRatio="799" activeTab="10" xr2:uid="{00000000-000D-0000-FFFF-FFFF00000000}"/>
  </bookViews>
  <sheets>
    <sheet name="Portada EEFF auditados" sheetId="28" r:id="rId1"/>
    <sheet name="ESF  Auditado" sheetId="18" r:id="rId2"/>
    <sheet name="ER Auditado" sheetId="21" r:id="rId3"/>
    <sheet name="ORI Auditado" sheetId="20" r:id="rId4"/>
    <sheet name="ECP Auditado" sheetId="23" r:id="rId5"/>
    <sheet name="EFE Auditado" sheetId="24" r:id="rId6"/>
    <sheet name="Portada EEFF mensuales" sheetId="29" r:id="rId7"/>
    <sheet name="ESF " sheetId="30" r:id="rId8"/>
    <sheet name="ER " sheetId="31" r:id="rId9"/>
    <sheet name="Portada ORI Anual" sheetId="33" r:id="rId10"/>
    <sheet name="ORI Anual" sheetId="34" r:id="rId11"/>
  </sheets>
  <definedNames>
    <definedName name="_xlnm._FilterDatabase" localSheetId="2" hidden="1">'ER Auditado'!$A$12:$G$49</definedName>
    <definedName name="aa" localSheetId="4">'ECP Auditado'!$A$1:$Y$54</definedName>
    <definedName name="aa" localSheetId="5">'EFE Auditado'!$A$1:$G$106</definedName>
    <definedName name="aa" localSheetId="2">'ER Auditado'!$A$1:$F$58</definedName>
    <definedName name="aa" localSheetId="1">'ESF  Auditado'!$B$1:$G$115</definedName>
    <definedName name="aa" localSheetId="10">'ORI Anual'!$A$1:$F$63</definedName>
    <definedName name="aa" localSheetId="3">'ORI Auditado'!$A$1:$F$63</definedName>
    <definedName name="_xlnm.Print_Area" localSheetId="5">'EFE Auditado'!$A$1:$G$107</definedName>
    <definedName name="_xlnm.Print_Area" localSheetId="8">'ER '!$A$1:$D$56</definedName>
    <definedName name="_xlnm.Print_Area" localSheetId="2">'ER Auditado'!$A$1:$G$60</definedName>
    <definedName name="_xlnm.Print_Area" localSheetId="1">'ESF  Auditado'!$A$1:$I$118</definedName>
    <definedName name="_xlnm.Print_Area" localSheetId="10">'ORI Anual'!$A$1:$G$63</definedName>
    <definedName name="_xlnm.Print_Area" localSheetId="3">'ORI Auditado'!$A$1:$G$63</definedName>
    <definedName name="bb" localSheetId="5">'EFE Auditado'!$13:$13</definedName>
    <definedName name="bb" localSheetId="1">'ESF  Auditado'!$11:$11</definedName>
    <definedName name="ESF" localSheetId="4">#REF!</definedName>
    <definedName name="ESF" localSheetId="5">#REF!</definedName>
    <definedName name="ESF" localSheetId="2">#REF!</definedName>
    <definedName name="ESF" localSheetId="10">#REF!</definedName>
    <definedName name="ESF" localSheetId="9">#REF!</definedName>
    <definedName name="ESF">#REF!</definedName>
    <definedName name="Rango_Agrupaciones" localSheetId="4">#REF!</definedName>
    <definedName name="Rango_Agrupaciones" localSheetId="5">#REF!</definedName>
    <definedName name="Rango_Agrupaciones" localSheetId="2">#REF!</definedName>
    <definedName name="Rango_Agrupaciones" localSheetId="1">#REF!</definedName>
    <definedName name="Rango_Agrupaciones" localSheetId="10">#REF!</definedName>
    <definedName name="Rango_Agrupaciones" localSheetId="3">#REF!</definedName>
    <definedName name="Rango_Agrupaciones" localSheetId="9">#REF!</definedName>
    <definedName name="Rango_Agrupaciones">#REF!</definedName>
    <definedName name="_xlnm.Print_Titles" localSheetId="5">'EFE Auditado'!$1:$13</definedName>
    <definedName name="_xlnm.Print_Titles" localSheetId="7">'ESF '!$1:$9</definedName>
    <definedName name="_xlnm.Print_Titles" localSheetId="1">'ESF  Auditado'!$1:$11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6" i="34" l="1"/>
  <c r="D46" i="34"/>
  <c r="F30" i="34"/>
  <c r="D30" i="34"/>
  <c r="F48" i="34" l="1"/>
  <c r="F50" i="34" s="1"/>
  <c r="D48" i="34"/>
  <c r="D50" i="34" s="1"/>
  <c r="E29" i="24"/>
  <c r="E46" i="24" s="1"/>
  <c r="G84" i="24" l="1"/>
  <c r="E84" i="24"/>
  <c r="I29" i="23" l="1"/>
  <c r="G29" i="23"/>
  <c r="C29" i="23"/>
  <c r="E43" i="18" l="1"/>
  <c r="E67" i="24" l="1"/>
  <c r="G67" i="24"/>
  <c r="G43" i="18" l="1"/>
  <c r="E51" i="24" l="1"/>
  <c r="G29" i="24"/>
  <c r="G46" i="24" s="1"/>
  <c r="G51" i="24" s="1"/>
  <c r="S13" i="23"/>
  <c r="Y13" i="23" s="1"/>
  <c r="Y14" i="23"/>
  <c r="C15" i="23"/>
  <c r="C25" i="23" s="1"/>
  <c r="C39" i="23" s="1"/>
  <c r="E15" i="23"/>
  <c r="E25" i="23" s="1"/>
  <c r="E39" i="23" s="1"/>
  <c r="G15" i="23"/>
  <c r="G25" i="23" s="1"/>
  <c r="I15" i="23"/>
  <c r="I25" i="23" s="1"/>
  <c r="K15" i="23"/>
  <c r="K25" i="23" s="1"/>
  <c r="M15" i="23"/>
  <c r="M25" i="23" s="1"/>
  <c r="O15" i="23"/>
  <c r="O25" i="23" s="1"/>
  <c r="Q15" i="23"/>
  <c r="Q25" i="23" s="1"/>
  <c r="U15" i="23"/>
  <c r="W15" i="23"/>
  <c r="W25" i="23" s="1"/>
  <c r="S17" i="23"/>
  <c r="Y17" i="23" s="1"/>
  <c r="S18" i="23"/>
  <c r="Y18" i="23" s="1"/>
  <c r="S19" i="23"/>
  <c r="Y19" i="23" s="1"/>
  <c r="S20" i="23"/>
  <c r="Y20" i="23" s="1"/>
  <c r="S21" i="23"/>
  <c r="Y21" i="23" s="1"/>
  <c r="S22" i="23"/>
  <c r="Y22" i="23" s="1"/>
  <c r="S23" i="23"/>
  <c r="Y23" i="23" s="1"/>
  <c r="S24" i="23"/>
  <c r="Y24" i="23" s="1"/>
  <c r="S27" i="23"/>
  <c r="Y27" i="23" s="1"/>
  <c r="S28" i="23"/>
  <c r="Y28" i="23" s="1"/>
  <c r="E29" i="23"/>
  <c r="K29" i="23"/>
  <c r="M29" i="23"/>
  <c r="O29" i="23"/>
  <c r="Q29" i="23"/>
  <c r="U29" i="23"/>
  <c r="W29" i="23"/>
  <c r="S31" i="23"/>
  <c r="Y31" i="23" s="1"/>
  <c r="S32" i="23"/>
  <c r="Y32" i="23" s="1"/>
  <c r="S33" i="23"/>
  <c r="Y33" i="23" s="1"/>
  <c r="S34" i="23"/>
  <c r="Y34" i="23" s="1"/>
  <c r="S35" i="23"/>
  <c r="Y35" i="23" s="1"/>
  <c r="S36" i="23"/>
  <c r="Y36" i="23" s="1"/>
  <c r="S37" i="23"/>
  <c r="Y37" i="23" s="1"/>
  <c r="S38" i="23"/>
  <c r="Y38" i="23" s="1"/>
  <c r="D18" i="21"/>
  <c r="F18" i="21"/>
  <c r="F30" i="21" s="1"/>
  <c r="F32" i="21" s="1"/>
  <c r="D29" i="21"/>
  <c r="F29" i="21"/>
  <c r="Q39" i="23" l="1"/>
  <c r="O39" i="23"/>
  <c r="U25" i="23"/>
  <c r="U39" i="23" s="1"/>
  <c r="D30" i="21"/>
  <c r="D32" i="21" s="1"/>
  <c r="D34" i="21" s="1"/>
  <c r="D36" i="21" s="1"/>
  <c r="D41" i="21" s="1"/>
  <c r="D43" i="21" s="1"/>
  <c r="S29" i="23"/>
  <c r="K39" i="23"/>
  <c r="I39" i="23"/>
  <c r="G39" i="23"/>
  <c r="M39" i="23"/>
  <c r="W39" i="23"/>
  <c r="F34" i="21"/>
  <c r="F36" i="21" s="1"/>
  <c r="G86" i="24"/>
  <c r="G92" i="24" s="1"/>
  <c r="E86" i="24"/>
  <c r="E92" i="24" s="1"/>
  <c r="Y29" i="23"/>
  <c r="S15" i="23"/>
  <c r="Y15" i="23" s="1"/>
  <c r="F41" i="21" l="1"/>
  <c r="F43" i="21" s="1"/>
  <c r="F46" i="21" s="1"/>
  <c r="F49" i="21" s="1"/>
  <c r="D46" i="21"/>
  <c r="D49" i="21" s="1"/>
  <c r="S25" i="23"/>
  <c r="S39" i="23" s="1"/>
  <c r="Y25" i="23"/>
  <c r="Y39" i="23" s="1"/>
  <c r="F46" i="20" l="1"/>
  <c r="D46" i="20"/>
  <c r="F30" i="20" l="1"/>
  <c r="F48" i="20" s="1"/>
  <c r="F50" i="20" s="1"/>
  <c r="D30" i="20"/>
  <c r="D48" i="20" s="1"/>
  <c r="D50" i="20" s="1"/>
  <c r="G95" i="18" l="1"/>
  <c r="G99" i="18" s="1"/>
  <c r="E95" i="18"/>
  <c r="E99" i="18" s="1"/>
  <c r="G70" i="18" l="1"/>
  <c r="E70" i="18"/>
  <c r="G64" i="18"/>
  <c r="E64" i="18"/>
  <c r="G33" i="18"/>
  <c r="G44" i="18" s="1"/>
  <c r="E33" i="18"/>
  <c r="E44" i="18" s="1"/>
  <c r="E72" i="18" l="1"/>
  <c r="E80" i="18" s="1"/>
  <c r="E85" i="18" s="1"/>
  <c r="E100" i="18" s="1"/>
  <c r="G72" i="18"/>
  <c r="G80" i="18" s="1"/>
  <c r="G85" i="18" s="1"/>
  <c r="G100" i="18" s="1"/>
  <c r="G27" i="18" l="1"/>
  <c r="E27" i="18"/>
  <c r="G20" i="18"/>
  <c r="G28" i="18" s="1"/>
  <c r="E20" i="18"/>
  <c r="G54" i="18" l="1"/>
  <c r="E28" i="18"/>
  <c r="E54" i="18" s="1"/>
</calcChain>
</file>

<file path=xl/sharedStrings.xml><?xml version="1.0" encoding="utf-8"?>
<sst xmlns="http://schemas.openxmlformats.org/spreadsheetml/2006/main" count="508" uniqueCount="341">
  <si>
    <t>Caja</t>
  </si>
  <si>
    <t>Banco Central de Nicaragua</t>
  </si>
  <si>
    <t>Obligaciones con el Banco Central de Nicaragua</t>
  </si>
  <si>
    <t>Vigentes</t>
  </si>
  <si>
    <t>Prorrogados</t>
  </si>
  <si>
    <t>Reestructurados</t>
  </si>
  <si>
    <t>Vencidos</t>
  </si>
  <si>
    <t>Participaciones</t>
  </si>
  <si>
    <t>Instrucciones:</t>
  </si>
  <si>
    <t>2XX9</t>
  </si>
  <si>
    <t>2XX8</t>
  </si>
  <si>
    <t>Cobros</t>
  </si>
  <si>
    <t>Pagos</t>
  </si>
  <si>
    <t>Provisiones</t>
  </si>
  <si>
    <t xml:space="preserve">Otros Activos </t>
  </si>
  <si>
    <t>Amortizaciones</t>
  </si>
  <si>
    <t>Depreciaciones</t>
  </si>
  <si>
    <t>Activos</t>
  </si>
  <si>
    <t>Total activos</t>
  </si>
  <si>
    <t>Pasivos</t>
  </si>
  <si>
    <t>Activos no corrientes mantenidos para la venta</t>
  </si>
  <si>
    <t>Activos recibidos en recuperación de créditos</t>
  </si>
  <si>
    <t>Obligaciones con el público</t>
  </si>
  <si>
    <t>Obligaciones por depósitos de instituciones financieras y de organismos internacionales</t>
  </si>
  <si>
    <t>Pasivos por operaciones de reporto</t>
  </si>
  <si>
    <t>Arrendamiento financiero</t>
  </si>
  <si>
    <t>Patrimonio</t>
  </si>
  <si>
    <t>Capital social pagado</t>
  </si>
  <si>
    <t>Obligaciones convertibles en capital</t>
  </si>
  <si>
    <t>Capital donado</t>
  </si>
  <si>
    <t>Reservas patrimoniales</t>
  </si>
  <si>
    <t>Total patrimonio</t>
  </si>
  <si>
    <t>Cuentas contingentes</t>
  </si>
  <si>
    <t>Cuentas de orden</t>
  </si>
  <si>
    <t>Total Pasivos</t>
  </si>
  <si>
    <t>Nombre de la institución</t>
  </si>
  <si>
    <t>Gasto por impuesto sobre la renta</t>
  </si>
  <si>
    <t>Resultado del ejercicio</t>
  </si>
  <si>
    <t>Otro resultado integral</t>
  </si>
  <si>
    <t>Ajuste por revaluación de terrenos</t>
  </si>
  <si>
    <t xml:space="preserve">Ajuste por revaluación de edificios </t>
  </si>
  <si>
    <t>Resultados por valoración</t>
  </si>
  <si>
    <t>Impuesto a las ganancias relacionado con partidas que no se reclasifican</t>
  </si>
  <si>
    <t>Importes transferidos al estado de resultados</t>
  </si>
  <si>
    <t>Otras reclasificaciones</t>
  </si>
  <si>
    <t>Total resultados integrales</t>
  </si>
  <si>
    <t>2.-Las cifras deben expresarse en córdobas y sin decimales.</t>
  </si>
  <si>
    <t>1.-Este formato debe ser utilizado para los Estados financieros auditados.</t>
  </si>
  <si>
    <t>(Managua, Nicaragua)</t>
  </si>
  <si>
    <t>Capital suscrito</t>
  </si>
  <si>
    <t>Capital suscrito no pagado</t>
  </si>
  <si>
    <t xml:space="preserve">Aportes a capitalizar </t>
  </si>
  <si>
    <t xml:space="preserve">Resultados acumulados </t>
  </si>
  <si>
    <t xml:space="preserve">Total resultados integrales </t>
  </si>
  <si>
    <t xml:space="preserve">Otras transacciones del patrimonio </t>
  </si>
  <si>
    <t>Aportes para incrementos de capital</t>
  </si>
  <si>
    <t>Primas de emisión</t>
  </si>
  <si>
    <t xml:space="preserve">Dividendos pagados </t>
  </si>
  <si>
    <t xml:space="preserve">Dividendos en acciones </t>
  </si>
  <si>
    <t>Traspaso de los resultados acumulados a  reserva legal</t>
  </si>
  <si>
    <t xml:space="preserve">Capitalización de utilidades acumuladas  </t>
  </si>
  <si>
    <t xml:space="preserve">Otros cambios en el patrimonio </t>
  </si>
  <si>
    <t>2.- Las cifras deben expresarse en córdobas y sin decimales.</t>
  </si>
  <si>
    <t>El presente Estado de cambios en el patrimonio fue aprobado por la Junta Directiva bajo la responsabilidad de los funcionarios que lo suscriben.</t>
  </si>
  <si>
    <t>Las notas adjuntas son parte integral de estos Estados financieros</t>
  </si>
  <si>
    <t>El presente Estado de resultados fue aprobado por la Junta Directiva bajo la responsabilidad de los funcionarios que lo suscriben.</t>
  </si>
  <si>
    <t>El presente Estado de situación financiera fue aprobado por la Junta Directiva bajo la responsabilidad de los funcionarios que lo suscriben.</t>
  </si>
  <si>
    <t>Flujos de efectivo de las actividades de operación</t>
  </si>
  <si>
    <t xml:space="preserve">Resultado del ejercicio  </t>
  </si>
  <si>
    <t>Provisiones para cartera de créditos</t>
  </si>
  <si>
    <t>Provisiones para cuentas por cobrar</t>
  </si>
  <si>
    <t>Deterioro de activos financieros</t>
  </si>
  <si>
    <t>Deterioro de activos no financieros</t>
  </si>
  <si>
    <t>Efectos cambiarios</t>
  </si>
  <si>
    <t>Otros ajustes</t>
  </si>
  <si>
    <t>Total ajustes</t>
  </si>
  <si>
    <t>Operaciones de reporto</t>
  </si>
  <si>
    <t>Cartera de créditos</t>
  </si>
  <si>
    <t>Cuentas por cobrar</t>
  </si>
  <si>
    <t>Otros pasivos</t>
  </si>
  <si>
    <t>Intereses cobrados</t>
  </si>
  <si>
    <t>Intereses pagados</t>
  </si>
  <si>
    <t>Flujos de efectivo de las actividades de financiación</t>
  </si>
  <si>
    <t>Instrumentos de deuda a costo amortizado (activo)</t>
  </si>
  <si>
    <t>Adquisición de activos materiales</t>
  </si>
  <si>
    <t>Adquisición de activos intangibles</t>
  </si>
  <si>
    <t>Otros pagos relacionados con actividades de inversión</t>
  </si>
  <si>
    <t>Flujos de efectivo de las actividades de inversión</t>
  </si>
  <si>
    <t>Venta de activos materiales</t>
  </si>
  <si>
    <t>Venta de activos intangibles</t>
  </si>
  <si>
    <t>Otros cobros relacionados con actividades de inversión</t>
  </si>
  <si>
    <t>Dividendos pagados</t>
  </si>
  <si>
    <t>Préstamos cancelados (*)</t>
  </si>
  <si>
    <t>Emisión de deuda</t>
  </si>
  <si>
    <t>Pasivos subordinados</t>
  </si>
  <si>
    <t>Aportes de capital</t>
  </si>
  <si>
    <t>Otros pagos relacionados con actividades de financiación</t>
  </si>
  <si>
    <t>Préstamos recibidos (*)</t>
  </si>
  <si>
    <t>Otros cobros relacionados con actividades de financiación</t>
  </si>
  <si>
    <t>Aumento (Disminución) neto de efectivo y equivalentes de efectivo</t>
  </si>
  <si>
    <t>Efecto de las variaciones de los tipos de cambio</t>
  </si>
  <si>
    <t>Total de efectivo y equivalentes de efectivo al final del ejercicio</t>
  </si>
  <si>
    <t>El presente Estado de flujos de efectivo fue aprobado por la Junta Directiva bajo la responsabilidad de los funcionarios que lo suscriben.</t>
  </si>
  <si>
    <t>1.- Este formato debe ser utilizado para los Estados financieros auditados.</t>
  </si>
  <si>
    <t>Impuesto a las ganancias relacionado con partidas que pueden ser reclasificadas</t>
  </si>
  <si>
    <t>Ingresos financieros</t>
  </si>
  <si>
    <t xml:space="preserve">Otro resultado integral </t>
  </si>
  <si>
    <t>Instrumentos de deuda a valor razonable con cambios en otro resultado integral (activo)</t>
  </si>
  <si>
    <t>Total pasivo más patrimonio</t>
  </si>
  <si>
    <t xml:space="preserve">Ingresos por intereses </t>
  </si>
  <si>
    <t>Efectivo y equivalentes de efectivo</t>
  </si>
  <si>
    <t xml:space="preserve">Moneda nacional </t>
  </si>
  <si>
    <t>Instituciones financieras</t>
  </si>
  <si>
    <t>Depósitos restringidos</t>
  </si>
  <si>
    <t>Equivalentes de efectivo</t>
  </si>
  <si>
    <t>Moneda extranjera</t>
  </si>
  <si>
    <t>Inversiones a valor razonable con cambios en resultados</t>
  </si>
  <si>
    <t>Inversiones a valor razonable con cambios en otro resultado integral</t>
  </si>
  <si>
    <t xml:space="preserve">Cartera a costo amortizado </t>
  </si>
  <si>
    <t>Inversiones a costo amortizado, neto</t>
  </si>
  <si>
    <t>Cobro judicial</t>
  </si>
  <si>
    <t>Intereses y comisiones por cobrar sobre cartera de créditos</t>
  </si>
  <si>
    <t>Cuentas por cobrar, neto</t>
  </si>
  <si>
    <t>Activo material</t>
  </si>
  <si>
    <t>Activos intangibles</t>
  </si>
  <si>
    <t>Activos fiscales</t>
  </si>
  <si>
    <t>Otros activos</t>
  </si>
  <si>
    <t xml:space="preserve">Pasivos financieros a costo amortizado </t>
  </si>
  <si>
    <t xml:space="preserve">Obligaciones con el público </t>
  </si>
  <si>
    <t>Moneda nacional</t>
  </si>
  <si>
    <t>Depósitos a la vista</t>
  </si>
  <si>
    <t>Depósitos de ahorro</t>
  </si>
  <si>
    <t>Depósitos a plazo</t>
  </si>
  <si>
    <t>Otros depósitos del público</t>
  </si>
  <si>
    <t>Intereses sobre obligaciones con el público por depósitos</t>
  </si>
  <si>
    <t>Otras obligaciones diversas con el público</t>
  </si>
  <si>
    <t>Obligaciones por emisión de deuda</t>
  </si>
  <si>
    <t>Obligaciones con instituciones financieras y por otros financiamientos</t>
  </si>
  <si>
    <t>Pasivos fiscales</t>
  </si>
  <si>
    <t>Obligaciones subordinadas y/o convertibles en capital</t>
  </si>
  <si>
    <t>Otros pasivos y provisiones</t>
  </si>
  <si>
    <t xml:space="preserve">Fondos propios </t>
  </si>
  <si>
    <t>Aportes a capitalizar</t>
  </si>
  <si>
    <t>Resultados acumulados</t>
  </si>
  <si>
    <t>Otro resultado integral neto</t>
  </si>
  <si>
    <t>Ajustes de transición</t>
  </si>
  <si>
    <t xml:space="preserve">Ingresos financieros por efectivo </t>
  </si>
  <si>
    <t>Ingresos financieros por inversiones</t>
  </si>
  <si>
    <t>Ingresos financieros por cartera de créditos</t>
  </si>
  <si>
    <t>Otros ingresos financieros</t>
  </si>
  <si>
    <t xml:space="preserve">Gastos financieros </t>
  </si>
  <si>
    <t>Gastos financieros por obligaciones con el público</t>
  </si>
  <si>
    <t>Gastos financieros por depósitos de instituciones financieras y de organismos internacionales</t>
  </si>
  <si>
    <t>Gastos financieros por emisión de deuda</t>
  </si>
  <si>
    <t>Gastos financieros por operaciones de reporto</t>
  </si>
  <si>
    <t>Gastos financieros por obligaciones con instituciones financieras y por otros financiamientos</t>
  </si>
  <si>
    <t>Gastos financieros por cuentas por pagar</t>
  </si>
  <si>
    <t>Gastos financieros por obligaciones con el Banco Central de Nicaragua</t>
  </si>
  <si>
    <t>Gastos financieros por obligaciones subordinadas y/o convertibles en capital</t>
  </si>
  <si>
    <t>Otros gastos financieros</t>
  </si>
  <si>
    <t xml:space="preserve">Margen financiero antes de mantenimiento de valor </t>
  </si>
  <si>
    <t>Ajustes netos por mantenimiento de valor</t>
  </si>
  <si>
    <t>Margen financiero, bruto</t>
  </si>
  <si>
    <t>Resultados por deterioro de activos financieros</t>
  </si>
  <si>
    <t>Margen financiero, neto después de deterioro de activos financieros</t>
  </si>
  <si>
    <t>Ingresos (gastos) operativos, neto</t>
  </si>
  <si>
    <t>Resultado operativo</t>
  </si>
  <si>
    <t>Resultados por participación en asociadas, negocios conjuntos y subsidiarias</t>
  </si>
  <si>
    <t>Dividendos y retribuciones por instrumentos de patrimonio</t>
  </si>
  <si>
    <t>Ganancia por valoración y venta de activos y otros ingresos</t>
  </si>
  <si>
    <t>Pérdida por valoración y venta de activos</t>
  </si>
  <si>
    <t>Resultado después de ingresos y gastos operativos</t>
  </si>
  <si>
    <t>Ajustes netos por diferencial cambiario</t>
  </si>
  <si>
    <t>Resultado después de diferencial cambiario</t>
  </si>
  <si>
    <t>Gastos de administración</t>
  </si>
  <si>
    <t>Resultados por deterioro de activos no financieros</t>
  </si>
  <si>
    <t>Resultados de operaciones antes de impuestos y contribuciones por leyes especiales</t>
  </si>
  <si>
    <t>Contribuciones por leyes especiales</t>
  </si>
  <si>
    <t>Partidas que no se reclasificarán al resultado del ejercicio</t>
  </si>
  <si>
    <t xml:space="preserve">Ajustes por revaluación de propiedades, planta y equipo  </t>
  </si>
  <si>
    <t>Instrumentos de patrimonio a valor razonable con cambios en otro resultado integral</t>
  </si>
  <si>
    <t>Reservas para obligaciones laborales al retiro</t>
  </si>
  <si>
    <t xml:space="preserve">Otros resultados </t>
  </si>
  <si>
    <t>Impuesto a las ganancias relacionadas con los componentes de otro resultado integral</t>
  </si>
  <si>
    <t>Partidas que se reclasificarán al resultado del ejercicio</t>
  </si>
  <si>
    <t>Entidades valoradas por el método de la participación</t>
  </si>
  <si>
    <t>Diferencia de cotización de instrumentos financieros</t>
  </si>
  <si>
    <r>
      <rPr>
        <sz val="9"/>
        <rFont val="Calibri"/>
        <family val="2"/>
        <scheme val="minor"/>
      </rPr>
      <t>Otro resultado integral</t>
    </r>
    <r>
      <rPr>
        <sz val="9"/>
        <color theme="4" tint="-0.249977111117893"/>
        <rFont val="Calibri"/>
        <family val="2"/>
        <scheme val="minor"/>
      </rPr>
      <t xml:space="preserve"> </t>
    </r>
  </si>
  <si>
    <t>Total fondos propios</t>
  </si>
  <si>
    <t>Aumento y disminución por ajustes de transición</t>
  </si>
  <si>
    <t>Efectivo neto provisto por actividades de financiación</t>
  </si>
  <si>
    <t>Efectivo neto provisto por (utilizado en) actividades de inversión</t>
  </si>
  <si>
    <t xml:space="preserve">Estado de situación financiera </t>
  </si>
  <si>
    <t xml:space="preserve">Provisión de cartera de créditos </t>
  </si>
  <si>
    <t>Estado de resultados</t>
  </si>
  <si>
    <t>El presente Estado de otro resultado integral fue aprobado por la Junta Directiva bajo la responsabilidad de los funcionarios que lo suscriben</t>
  </si>
  <si>
    <t xml:space="preserve">Estado de cambios en el patrimonio </t>
  </si>
  <si>
    <r>
      <t xml:space="preserve">Saldo </t>
    </r>
    <r>
      <rPr>
        <b/>
        <sz val="9"/>
        <rFont val="Calibri"/>
        <family val="2"/>
        <scheme val="minor"/>
      </rPr>
      <t>al 31 de Diciembre del 2X19</t>
    </r>
  </si>
  <si>
    <t>Saldo al 31 de diciembre del 2X20</t>
  </si>
  <si>
    <t>Efectivo y equivalentes de efectivo al inicio del ejercicio</t>
  </si>
  <si>
    <t>Instrumento de deuda a valor razonable con cambios en resultados</t>
  </si>
  <si>
    <t>Instrumento de deuda a valor razonable con cambios en otro resultado integral</t>
  </si>
  <si>
    <t xml:space="preserve">Estado de otro resultado integral </t>
  </si>
  <si>
    <t>Nota</t>
  </si>
  <si>
    <r>
      <t>Gastos por intereses</t>
    </r>
    <r>
      <rPr>
        <sz val="9"/>
        <color rgb="FFFF0000"/>
        <rFont val="Calibri"/>
        <family val="2"/>
        <scheme val="minor"/>
      </rPr>
      <t xml:space="preserve"> </t>
    </r>
  </si>
  <si>
    <r>
      <t xml:space="preserve">(*) Incluyen los préstamos con el </t>
    </r>
    <r>
      <rPr>
        <sz val="9"/>
        <rFont val="Calibri"/>
        <family val="2"/>
        <scheme val="minor"/>
      </rPr>
      <t>Banco Central de Nicaragua</t>
    </r>
    <r>
      <rPr>
        <sz val="9"/>
        <color theme="1"/>
        <rFont val="Calibri"/>
        <family val="2"/>
        <scheme val="minor"/>
      </rPr>
      <t xml:space="preserve"> y con instituciones financieras y por otros financiamientos</t>
    </r>
  </si>
  <si>
    <t>Saldo al 31 de diciembre de 2X18</t>
  </si>
  <si>
    <t xml:space="preserve">Ajustes para obtener los flujos de efectivo de las actividades de operación: </t>
  </si>
  <si>
    <t>Cartera a costo amortizado</t>
  </si>
  <si>
    <t>(Aumento) disminución neto de los activos de operación:</t>
  </si>
  <si>
    <t xml:space="preserve">Aumento (disminución) neto de los pasivos de operación: </t>
  </si>
  <si>
    <t>Cobros/pagos por impuesto sobre la renta</t>
  </si>
  <si>
    <t>Cobros/pagos por intereses</t>
  </si>
  <si>
    <t>Efectivo neto provisto por (utilizado en) actividades de operación</t>
  </si>
  <si>
    <t>Total efectivo provisto por (utilizado en) actividades de operación</t>
  </si>
  <si>
    <t xml:space="preserve">4.-En el caso de que no existan saldos en ninguna de las cuentas del estado de otro resultado integral durante el período, deberá presentarse este formato firmado por los funcionarios que correspondan. 
</t>
  </si>
  <si>
    <t xml:space="preserve">Al 31 de Diciembre de 2XX9
</t>
  </si>
  <si>
    <t>(Expresado en córdobas)</t>
  </si>
  <si>
    <t xml:space="preserve">Por el año terminado el 31 de Diciembre de 2XX9
</t>
  </si>
  <si>
    <t xml:space="preserve">Por el año terminado el 31 de Diciembre de 2XX9 
</t>
  </si>
  <si>
    <t>3.-En el caso de que existiesen rubros (líneas del estado financiero) con saldos cero en los períodos comparados, los mismos no serán presentados en el estado de otro resultado integral.</t>
  </si>
  <si>
    <t>3.- En el caso de que existiesen rubros (lineas del estado financiero) con saldos cero en los períodos comparados, los mismos no serán presentados en el estado de cambios en el patrimonio.</t>
  </si>
  <si>
    <t>4.- En el caso que la institución aplique un cambio contable de forma retroactiva (NIC 8), deberá presentar una columna adicional en el estado de situación financiera al comienzo del primer período inmediato anterior.</t>
  </si>
  <si>
    <r>
      <t>3.-En el caso de que existiesen</t>
    </r>
    <r>
      <rPr>
        <sz val="9"/>
        <color rgb="FFFF0000"/>
        <rFont val="Calibri"/>
        <family val="2"/>
        <scheme val="minor"/>
      </rPr>
      <t xml:space="preserve"> </t>
    </r>
    <r>
      <rPr>
        <sz val="9"/>
        <rFont val="Calibri"/>
        <family val="2"/>
        <scheme val="minor"/>
      </rPr>
      <t xml:space="preserve">rubros (líneas del estado financiero) con saldos cero en los períodos comparados, los mismos no serán presentados en el estado de situación financiera.  </t>
    </r>
  </si>
  <si>
    <t>3.-En el caso de que existiesen rubros (líneas del estado financiero)  con saldos cero en los períodos comparados, los mismos no serán presentados en el estado de resultados.</t>
  </si>
  <si>
    <t>3.- En el caso de que existiesen rubros (líneas del estado financiero) con saldos cero en los períodos comparados, los mismos no serán presentados en el estado de flujos de efectivo.</t>
  </si>
  <si>
    <t>MARCO CONTABLE</t>
  </si>
  <si>
    <t xml:space="preserve"> INSTITUCIONES BANCARIAS Y FINANCIERAS</t>
  </si>
  <si>
    <t xml:space="preserve">INTENDENCIA DE BANCOS </t>
  </si>
  <si>
    <t>RESOLUCIÓN CD-SIBOIF-1020-1-OCT10-2017</t>
  </si>
  <si>
    <t>SECCIÓN 4</t>
  </si>
  <si>
    <t>MODELOS DE ESTADOS FINANCIEROS AUDITADOS</t>
  </si>
  <si>
    <t xml:space="preserve">Estado de flujos de efectivo </t>
  </si>
  <si>
    <t>Cartera de créditos, neto</t>
  </si>
  <si>
    <t>ESTADO DE SITUACION FINANCIERA MENSUAL</t>
  </si>
  <si>
    <t>Nombre de la Institución</t>
  </si>
  <si>
    <t>Al ____ de _____________de 20XX
Expresado en Córdobas</t>
  </si>
  <si>
    <t>ACTIVOS</t>
  </si>
  <si>
    <t>SALDO</t>
  </si>
  <si>
    <t>Efectivo y Equivalentes de Efectivo</t>
  </si>
  <si>
    <t xml:space="preserve">Moneda Nacional </t>
  </si>
  <si>
    <t xml:space="preserve">Instituciones Financieras </t>
  </si>
  <si>
    <t>Depósitos Restringidos</t>
  </si>
  <si>
    <t>Equivalentes de Efectivo</t>
  </si>
  <si>
    <t>Moneda Extranjera</t>
  </si>
  <si>
    <t>Inversiones a Valor Razonable con Cambios en Resultados</t>
  </si>
  <si>
    <t>Inversiones a Valor Razonable con Cambios en Otro Resultado Integral</t>
  </si>
  <si>
    <t xml:space="preserve">Cartera a Costo Amortizado </t>
  </si>
  <si>
    <t>Inversiones a Costo Amortizado, Neto</t>
  </si>
  <si>
    <t>Cartera de Créditos, Neta</t>
  </si>
  <si>
    <t>Cobro Judicial</t>
  </si>
  <si>
    <t>Intereses y Comisiones por Cobrar sobre Cartera de Créditos</t>
  </si>
  <si>
    <t xml:space="preserve">(-) Provisión de Cartera de Créditos </t>
  </si>
  <si>
    <t>Cuentas por Cobrar, Neto</t>
  </si>
  <si>
    <t>Activos no Corrientes Mantenidos para la Venta</t>
  </si>
  <si>
    <t>Activos Recibidos en Recuperación de Créditos</t>
  </si>
  <si>
    <t>Activo Material</t>
  </si>
  <si>
    <t>Activos Intangibles</t>
  </si>
  <si>
    <t>Activos Fiscales</t>
  </si>
  <si>
    <t>Otros Activos</t>
  </si>
  <si>
    <t>TOTAL ACTIVOS</t>
  </si>
  <si>
    <t xml:space="preserve">PASIVOS </t>
  </si>
  <si>
    <t xml:space="preserve">Pasivos Financieros a Costo Amortizado </t>
  </si>
  <si>
    <t xml:space="preserve">Obligaciones con el Público </t>
  </si>
  <si>
    <t xml:space="preserve">  Moneda Nacional</t>
  </si>
  <si>
    <t>Depósitos a la Vista</t>
  </si>
  <si>
    <t>Depósitos de Ahorro</t>
  </si>
  <si>
    <t>Depósitos a Plazo</t>
  </si>
  <si>
    <t>Otros Depósitos del Público</t>
  </si>
  <si>
    <t xml:space="preserve">  Moneda Extranjera</t>
  </si>
  <si>
    <t>Intereses sobre Obligaciones con el Público por Depósitos</t>
  </si>
  <si>
    <t>Otras Obligaciones Diversas con el Público</t>
  </si>
  <si>
    <t>Obligaciones por Depósitos de Instituciones Financieras y de Organismos Internacionales</t>
  </si>
  <si>
    <t>Obligaciones por Emisión de Deuda</t>
  </si>
  <si>
    <t>Pasivos por Operaciones de Reporto</t>
  </si>
  <si>
    <t>Obligaciones con Instituciones Financieras y por otros Financiamientos</t>
  </si>
  <si>
    <t>Arrendamiento Financiero</t>
  </si>
  <si>
    <t>Pasivos Financieros a Valor Razonable con Cambios en Resultados</t>
  </si>
  <si>
    <t>Pasivos Fiscales</t>
  </si>
  <si>
    <t>Obligaciones Subordinadas y/o Convertibles en Capital</t>
  </si>
  <si>
    <t>Otros Pasivos y Provisiones</t>
  </si>
  <si>
    <t>TOTAL PASIVOS</t>
  </si>
  <si>
    <t xml:space="preserve">PATRIMONIO </t>
  </si>
  <si>
    <t xml:space="preserve">Fondos Propios </t>
  </si>
  <si>
    <t>Capital Social Pagado</t>
  </si>
  <si>
    <t>Aportes a Capitalizar</t>
  </si>
  <si>
    <t>Obligaciones Convertibles en Capital</t>
  </si>
  <si>
    <t>Capital Donado</t>
  </si>
  <si>
    <t>Reservas Patrimoniales</t>
  </si>
  <si>
    <t xml:space="preserve">Resultados Acumulados </t>
  </si>
  <si>
    <t>Resultado del Ejercicio</t>
  </si>
  <si>
    <t>TOTAL FONDOS PROPIOS</t>
  </si>
  <si>
    <t>Otro Resultado Integral Neto</t>
  </si>
  <si>
    <t>Ajustes de Transición</t>
  </si>
  <si>
    <t>TOTAL PATRIMONIO</t>
  </si>
  <si>
    <t>CUENTAS CONTINGENTES</t>
  </si>
  <si>
    <t>CUENTAS DE ORDEN</t>
  </si>
  <si>
    <t>Instrucción:</t>
  </si>
  <si>
    <t>Las cifras deben expresarse en Córdobas y con dos decimales</t>
  </si>
  <si>
    <t>ESTADO DE RESULTADOS MENSUAL</t>
  </si>
  <si>
    <t>Ingresos Financieros</t>
  </si>
  <si>
    <t xml:space="preserve">Ingresos Financieros por Efectivo </t>
  </si>
  <si>
    <r>
      <t>Ingresos Financieros por</t>
    </r>
    <r>
      <rPr>
        <sz val="9"/>
        <rFont val="Calibri"/>
        <family val="2"/>
        <scheme val="minor"/>
      </rPr>
      <t xml:space="preserve"> Inversiones</t>
    </r>
  </si>
  <si>
    <t>Ingresos Financieros por Cartera de Créditos</t>
  </si>
  <si>
    <t>Otros Ingresos Financieros</t>
  </si>
  <si>
    <t xml:space="preserve">Gastos Financieros </t>
  </si>
  <si>
    <t>Gastos Financieros por Obligaciones con el Público</t>
  </si>
  <si>
    <t>Gastos Financieros por Depósitos de Instituciones Financieras y de Organismos Internacionales</t>
  </si>
  <si>
    <t>Gastos Financieros por Emisión de Deuda</t>
  </si>
  <si>
    <t>Gastos Financieros por Operaciones de Reporto</t>
  </si>
  <si>
    <t>Gastos Financieros por Obligaciones con Instituciones Financieras y por Otros Financiamientos</t>
  </si>
  <si>
    <t>Gastos Financieros por Cuentas por pagar</t>
  </si>
  <si>
    <t>Gastos Financieros por Obligaciones con el Banco Central de Nicaragua</t>
  </si>
  <si>
    <t>Gastos Financieros por Obligaciones Subordinadas y/o Convertibles en Capital</t>
  </si>
  <si>
    <t>Otros Gastos Financieros</t>
  </si>
  <si>
    <t xml:space="preserve">Margen Financiero antes de Mantenimiento de Valor </t>
  </si>
  <si>
    <t>Ajustes netos por Mantenimiento de Valor</t>
  </si>
  <si>
    <t>Margen Financiero, bruto</t>
  </si>
  <si>
    <t>Resultados por Deterioro de Activos Financieros</t>
  </si>
  <si>
    <t>Margen Financiero, neto después de Deterioro de Activos Financieros</t>
  </si>
  <si>
    <t>Ingresos (Gastos) Operativos, neto</t>
  </si>
  <si>
    <t>Resultado Operativo</t>
  </si>
  <si>
    <t>Resultados por Participación en Asociadas, Negocios Conjuntos y Subsidiarias</t>
  </si>
  <si>
    <t>Dividendos y Retribuciones por Instrumentos de Patrimonio</t>
  </si>
  <si>
    <t>Ganancia por Valoración y Venta de Activos y Otros Ingresos</t>
  </si>
  <si>
    <t>Pérdida por Valoración y Venta de Activos</t>
  </si>
  <si>
    <t>Resultado después de Ingresos y Gastos operativos</t>
  </si>
  <si>
    <t>Ajustes netos por Diferencial Cambiario</t>
  </si>
  <si>
    <t>Resultado después de Diferencial Cambiario</t>
  </si>
  <si>
    <t>Gastos de Administración</t>
  </si>
  <si>
    <t>Resultados por Deterioro de Activos no Financieros</t>
  </si>
  <si>
    <t>Resultados de operaciones antes de Impuestos y Contribuciones por Leyes Especiales</t>
  </si>
  <si>
    <t>Contribuciones por Leyes Especiales</t>
  </si>
  <si>
    <t>Gasto por Impuesto sobre la Renta</t>
  </si>
  <si>
    <t>RESULTADO DEL EJERCICIO</t>
  </si>
  <si>
    <t xml:space="preserve"> Las cifras deben expresarse en Córdobas y con dos decimales</t>
  </si>
  <si>
    <t>MODELOS DE ESTADOS FINANCIEROS MENSUALES</t>
  </si>
  <si>
    <t>MODELO DE ESTADO DE OTRO RESULTADO INTEGRAL ANUAL</t>
  </si>
  <si>
    <t>1.-Este formato debe ser utilizado para la presentación anual a la SIBOIF</t>
  </si>
  <si>
    <t xml:space="preserve">Diferimiento de comisiones y otros </t>
  </si>
  <si>
    <t xml:space="preserve">(-) Diferimiento de Comisiones y Otros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</si>
</sst>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_-* #,##0_-;\-* #,##0_-;_-* &quot;-&quot;??_-;_-@_-"/>
  </numFmts>
  <fonts count="47" x14ac:knownFonts="1">
    <font>
      <sz val="11"/>
      <color theme="1"/>
      <name val="Calibri"/>
      <family val="2"/>
      <scheme val="minor"/>
    </font>
    <font>
      <sz val="10"/>
      <name val="MS Sans Serif"/>
      <family val="2"/>
    </font>
    <font>
      <sz val="10"/>
      <name val="Arial"/>
      <family val="2"/>
    </font>
    <font>
      <b/>
      <sz val="11"/>
      <color theme="1"/>
      <name val="Calibri"/>
      <family val="2"/>
      <scheme val="minor"/>
    </font>
    <font>
      <sz val="9"/>
      <name val="Calibri"/>
      <family val="2"/>
      <scheme val="minor"/>
    </font>
    <font>
      <b/>
      <sz val="10"/>
      <name val="Calibri"/>
      <family val="2"/>
      <scheme val="minor"/>
    </font>
    <font>
      <b/>
      <sz val="11"/>
      <color theme="0" tint="-0.499984740745262"/>
      <name val="Calibri"/>
      <family val="2"/>
      <scheme val="minor"/>
    </font>
    <font>
      <sz val="9"/>
      <color theme="1"/>
      <name val="Calibri"/>
      <family val="2"/>
      <scheme val="minor"/>
    </font>
    <font>
      <b/>
      <sz val="9"/>
      <color rgb="FF002060"/>
      <name val="Calibri"/>
      <family val="2"/>
      <scheme val="minor"/>
    </font>
    <font>
      <b/>
      <sz val="9"/>
      <name val="Calibri"/>
      <family val="2"/>
      <scheme val="minor"/>
    </font>
    <font>
      <b/>
      <sz val="10"/>
      <color theme="0"/>
      <name val="Calibri"/>
      <family val="2"/>
      <scheme val="minor"/>
    </font>
    <font>
      <b/>
      <sz val="9"/>
      <color theme="0" tint="-0.499984740745262"/>
      <name val="Calibri"/>
      <family val="2"/>
      <scheme val="minor"/>
    </font>
    <font>
      <b/>
      <sz val="9"/>
      <color theme="1"/>
      <name val="Calibri"/>
      <family val="2"/>
      <scheme val="minor"/>
    </font>
    <font>
      <sz val="9"/>
      <color rgb="FFFF0000"/>
      <name val="Calibri"/>
      <family val="2"/>
      <scheme val="minor"/>
    </font>
    <font>
      <sz val="9"/>
      <name val="Arial"/>
      <family val="2"/>
    </font>
    <font>
      <sz val="11"/>
      <name val="Calibri"/>
      <family val="2"/>
      <scheme val="minor"/>
    </font>
    <font>
      <b/>
      <sz val="11"/>
      <name val="Calibri"/>
      <family val="2"/>
      <scheme val="minor"/>
    </font>
    <font>
      <b/>
      <u/>
      <sz val="9"/>
      <name val="Calibri"/>
      <family val="2"/>
    </font>
    <font>
      <b/>
      <u/>
      <sz val="9"/>
      <name val="Calibri"/>
      <family val="2"/>
      <scheme val="minor"/>
    </font>
    <font>
      <b/>
      <sz val="11"/>
      <color theme="4" tint="-0.249977111117893"/>
      <name val="Calibri"/>
      <family val="2"/>
      <scheme val="minor"/>
    </font>
    <font>
      <b/>
      <sz val="11"/>
      <color rgb="FF002060"/>
      <name val="Calibri"/>
      <family val="2"/>
      <scheme val="minor"/>
    </font>
    <font>
      <sz val="10"/>
      <color indexed="10"/>
      <name val="Calibri"/>
      <family val="2"/>
      <scheme val="minor"/>
    </font>
    <font>
      <sz val="10"/>
      <name val="Calibri"/>
      <family val="2"/>
      <scheme val="minor"/>
    </font>
    <font>
      <sz val="10"/>
      <color theme="1"/>
      <name val="Calibri"/>
      <family val="2"/>
      <scheme val="minor"/>
    </font>
    <font>
      <sz val="9"/>
      <name val="Calibri"/>
      <family val="2"/>
    </font>
    <font>
      <sz val="11"/>
      <color theme="1"/>
      <name val="Calibri"/>
      <family val="2"/>
      <scheme val="minor"/>
    </font>
    <font>
      <b/>
      <sz val="11"/>
      <color theme="0"/>
      <name val="Calibri"/>
      <family val="2"/>
      <scheme val="minor"/>
    </font>
    <font>
      <b/>
      <sz val="12"/>
      <color theme="0" tint="-0.499984740745262"/>
      <name val="Calibri"/>
      <family val="2"/>
      <scheme val="minor"/>
    </font>
    <font>
      <b/>
      <sz val="12"/>
      <color theme="5" tint="-0.249977111117893"/>
      <name val="Calibri"/>
      <family val="2"/>
      <scheme val="minor"/>
    </font>
    <font>
      <b/>
      <u/>
      <sz val="9"/>
      <color rgb="FF002060"/>
      <name val="Calibri"/>
      <family val="2"/>
      <scheme val="minor"/>
    </font>
    <font>
      <sz val="9"/>
      <color theme="1"/>
      <name val="Calibri"/>
      <family val="2"/>
    </font>
    <font>
      <sz val="9"/>
      <color theme="0" tint="-0.499984740745262"/>
      <name val="Calibri"/>
      <family val="2"/>
      <scheme val="minor"/>
    </font>
    <font>
      <b/>
      <sz val="11"/>
      <color theme="1" tint="0.499984740745262"/>
      <name val="Calibri"/>
      <family val="2"/>
      <scheme val="minor"/>
    </font>
    <font>
      <b/>
      <sz val="11"/>
      <color theme="4" tint="-0.499984740745262"/>
      <name val="Calibri"/>
      <family val="2"/>
      <scheme val="minor"/>
    </font>
    <font>
      <b/>
      <sz val="9"/>
      <color theme="5" tint="-0.249977111117893"/>
      <name val="Calibri"/>
      <family val="2"/>
      <scheme val="minor"/>
    </font>
    <font>
      <sz val="9"/>
      <color theme="4" tint="-0.249977111117893"/>
      <name val="Calibri"/>
      <family val="2"/>
      <scheme val="minor"/>
    </font>
    <font>
      <b/>
      <strike/>
      <sz val="9"/>
      <name val="Calibri"/>
      <family val="2"/>
      <scheme val="minor"/>
    </font>
    <font>
      <strike/>
      <sz val="9"/>
      <name val="Calibri"/>
      <family val="2"/>
      <scheme val="minor"/>
    </font>
    <font>
      <b/>
      <strike/>
      <sz val="9"/>
      <color rgb="FFFF0000"/>
      <name val="Calibri"/>
      <family val="2"/>
      <scheme val="minor"/>
    </font>
    <font>
      <i/>
      <sz val="9"/>
      <name val="Calibri"/>
      <family val="2"/>
      <scheme val="minor"/>
    </font>
    <font>
      <b/>
      <sz val="10"/>
      <color theme="1"/>
      <name val="Calibri"/>
      <family val="2"/>
      <scheme val="minor"/>
    </font>
    <font>
      <b/>
      <sz val="12"/>
      <color theme="1"/>
      <name val="Arial"/>
      <family val="2"/>
    </font>
    <font>
      <sz val="12"/>
      <color theme="1"/>
      <name val="Arial"/>
      <family val="2"/>
    </font>
    <font>
      <b/>
      <sz val="11"/>
      <color theme="1"/>
      <name val="Arial"/>
      <family val="2"/>
    </font>
    <font>
      <sz val="12"/>
      <color theme="1"/>
      <name val="Symbol"/>
      <family val="1"/>
      <charset val="2"/>
    </font>
    <font>
      <sz val="9"/>
      <color indexed="10"/>
      <name val="Calibri"/>
      <family val="2"/>
      <scheme val="minor"/>
    </font>
    <font>
      <b/>
      <sz val="9"/>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4" tint="-0.499984740745262"/>
        <bgColor indexed="64"/>
      </patternFill>
    </fill>
    <fill>
      <patternFill patternType="solid">
        <fgColor theme="2"/>
        <bgColor indexed="64"/>
      </patternFill>
    </fill>
    <fill>
      <patternFill patternType="solid">
        <fgColor theme="1" tint="0.499984740745262"/>
        <bgColor indexed="64"/>
      </patternFill>
    </fill>
    <fill>
      <patternFill patternType="solid">
        <fgColor theme="0" tint="-0.249977111117893"/>
        <bgColor indexed="64"/>
      </patternFill>
    </fill>
  </fills>
  <borders count="7">
    <border>
      <left/>
      <right/>
      <top/>
      <bottom/>
      <diagonal/>
    </border>
    <border>
      <left/>
      <right/>
      <top style="thin">
        <color auto="1"/>
      </top>
      <bottom style="thin">
        <color auto="1"/>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0" fontId="2" fillId="0" borderId="0"/>
    <xf numFmtId="0" fontId="14" fillId="0" borderId="0"/>
  </cellStyleXfs>
  <cellXfs count="287">
    <xf numFmtId="0" fontId="0" fillId="0" borderId="0" xfId="0"/>
    <xf numFmtId="0" fontId="0" fillId="2" borderId="0" xfId="0" applyFill="1"/>
    <xf numFmtId="0" fontId="6" fillId="2" borderId="0" xfId="0" applyFont="1" applyFill="1" applyAlignment="1">
      <alignment horizontal="center"/>
    </xf>
    <xf numFmtId="0" fontId="8" fillId="2" borderId="0" xfId="0" applyFont="1" applyFill="1" applyBorder="1" applyAlignment="1">
      <alignment horizontal="center" vertical="center"/>
    </xf>
    <xf numFmtId="0" fontId="7" fillId="0" borderId="0" xfId="0" applyFont="1"/>
    <xf numFmtId="0" fontId="3" fillId="0" borderId="0" xfId="0" applyFont="1" applyBorder="1"/>
    <xf numFmtId="0" fontId="3" fillId="0" borderId="0" xfId="0" applyFont="1"/>
    <xf numFmtId="0" fontId="12" fillId="0" borderId="0" xfId="0" applyFont="1"/>
    <xf numFmtId="0" fontId="11" fillId="2" borderId="0" xfId="2" applyFont="1" applyFill="1" applyBorder="1" applyAlignment="1">
      <alignment horizontal="center" vertical="center"/>
    </xf>
    <xf numFmtId="0" fontId="9" fillId="3" borderId="0" xfId="2" applyFont="1" applyFill="1" applyBorder="1" applyAlignment="1">
      <alignment vertical="top" wrapText="1"/>
    </xf>
    <xf numFmtId="0" fontId="7" fillId="2" borderId="0" xfId="0" applyFont="1" applyFill="1" applyAlignment="1">
      <alignment horizontal="center"/>
    </xf>
    <xf numFmtId="0" fontId="11" fillId="2" borderId="0" xfId="0" applyFont="1" applyFill="1" applyAlignment="1">
      <alignment horizontal="center"/>
    </xf>
    <xf numFmtId="0" fontId="9" fillId="2" borderId="0" xfId="0" applyFont="1" applyFill="1" applyBorder="1" applyAlignment="1">
      <alignment horizontal="center" vertical="center" wrapText="1"/>
    </xf>
    <xf numFmtId="0" fontId="15" fillId="0" borderId="0" xfId="0" applyFont="1" applyBorder="1"/>
    <xf numFmtId="0" fontId="17" fillId="0" borderId="0" xfId="0" applyFont="1"/>
    <xf numFmtId="0" fontId="18" fillId="0" borderId="0" xfId="0" applyFont="1"/>
    <xf numFmtId="0" fontId="4" fillId="0" borderId="0" xfId="0" applyFont="1"/>
    <xf numFmtId="0" fontId="19" fillId="3" borderId="0" xfId="2" applyFont="1" applyFill="1" applyBorder="1" applyAlignment="1">
      <alignment vertical="center"/>
    </xf>
    <xf numFmtId="0" fontId="7" fillId="0" borderId="0" xfId="0" applyFont="1" applyAlignment="1">
      <alignment horizontal="justify" wrapText="1"/>
    </xf>
    <xf numFmtId="0" fontId="16" fillId="3" borderId="0" xfId="2" applyFont="1" applyFill="1" applyBorder="1" applyAlignment="1">
      <alignment vertical="center"/>
    </xf>
    <xf numFmtId="0" fontId="6" fillId="2" borderId="0" xfId="2" applyFont="1" applyFill="1" applyBorder="1" applyAlignment="1">
      <alignment horizontal="center" vertical="center"/>
    </xf>
    <xf numFmtId="0" fontId="20" fillId="2" borderId="0" xfId="0" applyFont="1" applyFill="1" applyBorder="1" applyAlignment="1">
      <alignment horizontal="center" vertical="center"/>
    </xf>
    <xf numFmtId="0" fontId="16" fillId="3" borderId="0" xfId="2" applyFont="1" applyFill="1" applyBorder="1" applyAlignment="1">
      <alignment vertical="top" wrapText="1"/>
    </xf>
    <xf numFmtId="0" fontId="21" fillId="2" borderId="0" xfId="0" applyFont="1" applyFill="1" applyBorder="1" applyAlignment="1">
      <alignment horizontal="center"/>
    </xf>
    <xf numFmtId="0" fontId="5" fillId="2" borderId="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left" vertical="center"/>
    </xf>
    <xf numFmtId="0" fontId="5" fillId="2" borderId="0" xfId="0" applyFont="1" applyFill="1" applyBorder="1" applyAlignment="1">
      <alignment vertical="center"/>
    </xf>
    <xf numFmtId="0" fontId="22" fillId="2" borderId="0" xfId="0" applyFont="1" applyFill="1" applyBorder="1" applyAlignment="1">
      <alignment horizontal="left" vertical="center" indent="4"/>
    </xf>
    <xf numFmtId="0" fontId="23" fillId="2" borderId="0" xfId="0" applyFont="1" applyFill="1" applyBorder="1" applyAlignment="1">
      <alignment vertical="center"/>
    </xf>
    <xf numFmtId="0" fontId="22" fillId="2" borderId="0" xfId="0" applyFont="1" applyFill="1" applyBorder="1" applyAlignment="1">
      <alignment vertical="center"/>
    </xf>
    <xf numFmtId="0" fontId="10" fillId="2" borderId="0" xfId="0" applyFont="1" applyFill="1" applyBorder="1" applyAlignment="1">
      <alignment horizontal="left" vertical="center"/>
    </xf>
    <xf numFmtId="3" fontId="0" fillId="0" borderId="0" xfId="0" applyNumberFormat="1"/>
    <xf numFmtId="3" fontId="7" fillId="0" borderId="0" xfId="0" applyNumberFormat="1" applyFont="1"/>
    <xf numFmtId="3" fontId="12" fillId="0" borderId="0" xfId="0" applyNumberFormat="1" applyFont="1"/>
    <xf numFmtId="165" fontId="24" fillId="2" borderId="0" xfId="0" applyNumberFormat="1" applyFont="1" applyFill="1" applyBorder="1" applyAlignment="1">
      <alignment vertical="center"/>
    </xf>
    <xf numFmtId="3" fontId="0" fillId="2" borderId="0" xfId="0" applyNumberFormat="1" applyFill="1"/>
    <xf numFmtId="0" fontId="22" fillId="0" borderId="0" xfId="0" applyFont="1"/>
    <xf numFmtId="3" fontId="11" fillId="2" borderId="0" xfId="0" applyNumberFormat="1" applyFont="1" applyFill="1" applyAlignment="1">
      <alignment horizontal="center"/>
    </xf>
    <xf numFmtId="0" fontId="16" fillId="3" borderId="0" xfId="2" applyFont="1" applyFill="1" applyBorder="1" applyAlignment="1">
      <alignment horizontal="left" vertical="top" wrapText="1"/>
    </xf>
    <xf numFmtId="0" fontId="4" fillId="0" borderId="0" xfId="0" applyFont="1" applyBorder="1" applyAlignment="1">
      <alignment horizontal="left" vertical="top" wrapText="1"/>
    </xf>
    <xf numFmtId="0" fontId="13" fillId="2" borderId="0" xfId="0" applyFont="1" applyFill="1" applyBorder="1" applyAlignment="1">
      <alignment horizontal="left" vertical="top" wrapText="1"/>
    </xf>
    <xf numFmtId="0" fontId="4" fillId="0" borderId="0" xfId="0" applyFont="1" applyBorder="1" applyAlignment="1">
      <alignment horizontal="left" vertical="top" wrapText="1"/>
    </xf>
    <xf numFmtId="0" fontId="0" fillId="0" borderId="0" xfId="0" applyAlignment="1"/>
    <xf numFmtId="0" fontId="13" fillId="0" borderId="0" xfId="0" applyFont="1" applyBorder="1" applyAlignment="1">
      <alignment horizontal="left" vertical="top" wrapText="1"/>
    </xf>
    <xf numFmtId="0" fontId="9" fillId="2" borderId="0" xfId="0" applyFont="1" applyFill="1" applyBorder="1" applyAlignment="1">
      <alignment vertical="center"/>
    </xf>
    <xf numFmtId="164" fontId="9" fillId="2" borderId="0" xfId="0" applyNumberFormat="1" applyFont="1" applyFill="1" applyBorder="1" applyAlignment="1">
      <alignment vertical="center"/>
    </xf>
    <xf numFmtId="0" fontId="11" fillId="2" borderId="0" xfId="0" applyFont="1" applyFill="1" applyBorder="1" applyAlignment="1">
      <alignment horizontal="center" vertical="center"/>
    </xf>
    <xf numFmtId="9" fontId="9" fillId="2" borderId="0" xfId="0" applyNumberFormat="1" applyFont="1" applyFill="1" applyBorder="1" applyAlignment="1">
      <alignment vertical="center"/>
    </xf>
    <xf numFmtId="164" fontId="0" fillId="0" borderId="0" xfId="0" applyNumberFormat="1"/>
    <xf numFmtId="0" fontId="27" fillId="2" borderId="0" xfId="2" applyFont="1" applyFill="1" applyBorder="1" applyAlignment="1">
      <alignment horizontal="center" vertical="center"/>
    </xf>
    <xf numFmtId="0" fontId="28" fillId="3" borderId="0" xfId="2" applyFont="1" applyFill="1" applyBorder="1" applyAlignment="1">
      <alignment vertical="center"/>
    </xf>
    <xf numFmtId="0" fontId="5" fillId="3" borderId="0" xfId="2" applyFont="1" applyFill="1" applyBorder="1" applyAlignment="1">
      <alignment horizontal="left" vertical="top" wrapText="1"/>
    </xf>
    <xf numFmtId="0" fontId="7" fillId="3" borderId="0" xfId="0" applyFont="1" applyFill="1" applyBorder="1" applyAlignment="1"/>
    <xf numFmtId="0" fontId="29" fillId="3" borderId="0" xfId="0" applyFont="1" applyFill="1" applyBorder="1" applyAlignment="1">
      <alignment vertical="center"/>
    </xf>
    <xf numFmtId="0" fontId="13" fillId="0" borderId="0" xfId="0" applyFont="1"/>
    <xf numFmtId="0" fontId="7" fillId="0" borderId="0" xfId="0" applyFont="1" applyAlignment="1">
      <alignment horizontal="justify" vertical="top" wrapText="1"/>
    </xf>
    <xf numFmtId="0" fontId="7" fillId="0" borderId="0" xfId="0" applyFont="1" applyBorder="1" applyAlignment="1">
      <alignment horizontal="justify" vertical="top" wrapText="1"/>
    </xf>
    <xf numFmtId="0" fontId="0" fillId="0" borderId="0" xfId="0" applyFont="1" applyBorder="1"/>
    <xf numFmtId="9" fontId="3" fillId="0" borderId="0" xfId="0" applyNumberFormat="1" applyFont="1" applyBorder="1"/>
    <xf numFmtId="0" fontId="7" fillId="0" borderId="0" xfId="0" applyFont="1" applyAlignment="1">
      <alignment vertical="center"/>
    </xf>
    <xf numFmtId="3" fontId="7" fillId="0" borderId="0" xfId="0" applyNumberFormat="1" applyFont="1" applyAlignment="1">
      <alignment vertical="center"/>
    </xf>
    <xf numFmtId="0" fontId="9" fillId="2" borderId="0" xfId="2" applyFont="1" applyFill="1" applyBorder="1" applyAlignment="1">
      <alignment horizontal="left" vertical="center"/>
    </xf>
    <xf numFmtId="0" fontId="4" fillId="2" borderId="0" xfId="2" applyFont="1" applyFill="1" applyBorder="1" applyAlignment="1">
      <alignment horizontal="left" vertical="center"/>
    </xf>
    <xf numFmtId="164" fontId="30" fillId="2" borderId="0" xfId="0" applyNumberFormat="1" applyFont="1" applyFill="1" applyBorder="1" applyAlignment="1">
      <alignment vertical="center"/>
    </xf>
    <xf numFmtId="3" fontId="7" fillId="2" borderId="0" xfId="0" applyNumberFormat="1" applyFont="1" applyFill="1" applyBorder="1" applyAlignment="1">
      <alignment vertical="center"/>
    </xf>
    <xf numFmtId="0" fontId="4" fillId="2" borderId="0" xfId="2" applyFont="1" applyFill="1" applyBorder="1" applyAlignment="1">
      <alignment horizontal="left" vertical="center" wrapText="1"/>
    </xf>
    <xf numFmtId="165" fontId="4" fillId="2" borderId="2" xfId="0" applyNumberFormat="1" applyFont="1" applyFill="1" applyBorder="1" applyAlignment="1">
      <alignment vertical="center"/>
    </xf>
    <xf numFmtId="165" fontId="24" fillId="2" borderId="2" xfId="0" applyNumberFormat="1" applyFont="1" applyFill="1" applyBorder="1" applyAlignment="1">
      <alignment vertical="center"/>
    </xf>
    <xf numFmtId="0" fontId="9" fillId="0" borderId="0" xfId="0" applyFont="1" applyFill="1" applyBorder="1" applyAlignment="1">
      <alignment vertical="center"/>
    </xf>
    <xf numFmtId="0" fontId="31" fillId="2" borderId="0" xfId="0" applyFont="1" applyFill="1"/>
    <xf numFmtId="0" fontId="11" fillId="2" borderId="0" xfId="2" applyFont="1" applyFill="1" applyBorder="1" applyAlignment="1">
      <alignment horizontal="center" vertical="center" wrapText="1"/>
    </xf>
    <xf numFmtId="0" fontId="9" fillId="2" borderId="0" xfId="2" applyFont="1" applyFill="1" applyBorder="1" applyAlignment="1">
      <alignment horizontal="right" vertical="top" wrapText="1"/>
    </xf>
    <xf numFmtId="0" fontId="9" fillId="2" borderId="0" xfId="2" applyFont="1" applyFill="1" applyBorder="1" applyAlignment="1">
      <alignment horizontal="center" vertical="center" wrapText="1"/>
    </xf>
    <xf numFmtId="0" fontId="9" fillId="2" borderId="0" xfId="4" applyFont="1" applyFill="1" applyBorder="1" applyAlignment="1">
      <alignment horizontal="center" vertical="center" wrapText="1"/>
    </xf>
    <xf numFmtId="0" fontId="9" fillId="2" borderId="0" xfId="2" applyFont="1" applyFill="1" applyBorder="1" applyAlignment="1">
      <alignment vertical="top" wrapText="1"/>
    </xf>
    <xf numFmtId="0" fontId="9" fillId="2" borderId="0" xfId="2" applyFont="1" applyFill="1" applyBorder="1" applyAlignment="1">
      <alignment vertical="center"/>
    </xf>
    <xf numFmtId="0" fontId="7" fillId="2" borderId="0" xfId="0" applyFont="1" applyFill="1"/>
    <xf numFmtId="0" fontId="25" fillId="0" borderId="0" xfId="0" applyFont="1"/>
    <xf numFmtId="0" fontId="16" fillId="2" borderId="0"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26" fillId="0" borderId="0" xfId="0" applyFont="1" applyFill="1" applyBorder="1" applyAlignment="1">
      <alignment horizontal="left" vertical="center"/>
    </xf>
    <xf numFmtId="0" fontId="25" fillId="3" borderId="0" xfId="0" applyFont="1" applyFill="1"/>
    <xf numFmtId="0" fontId="25" fillId="3" borderId="0" xfId="0" applyFont="1" applyFill="1" applyBorder="1"/>
    <xf numFmtId="0" fontId="16" fillId="2" borderId="0" xfId="2" applyFont="1" applyFill="1" applyBorder="1" applyAlignment="1">
      <alignment vertical="top" wrapText="1"/>
    </xf>
    <xf numFmtId="0" fontId="32" fillId="2" borderId="0" xfId="2" applyFont="1" applyFill="1" applyBorder="1" applyAlignment="1">
      <alignment vertical="center"/>
    </xf>
    <xf numFmtId="0" fontId="33" fillId="3" borderId="0" xfId="2" applyFont="1" applyFill="1" applyBorder="1" applyAlignment="1">
      <alignment vertical="center"/>
    </xf>
    <xf numFmtId="0" fontId="7" fillId="3" borderId="0" xfId="0" applyFont="1" applyFill="1"/>
    <xf numFmtId="0" fontId="7" fillId="3" borderId="0" xfId="0" applyFont="1" applyFill="1" applyBorder="1"/>
    <xf numFmtId="0" fontId="34" fillId="2" borderId="0" xfId="2" applyFont="1" applyFill="1" applyBorder="1" applyAlignment="1">
      <alignment vertical="center"/>
    </xf>
    <xf numFmtId="0" fontId="4" fillId="0" borderId="0" xfId="0" applyFont="1" applyBorder="1" applyAlignment="1">
      <alignment horizontal="left" vertical="top" wrapText="1"/>
    </xf>
    <xf numFmtId="0" fontId="16" fillId="0" borderId="0" xfId="0" applyFont="1" applyBorder="1"/>
    <xf numFmtId="0" fontId="4" fillId="0" borderId="0" xfId="0" applyFont="1" applyAlignment="1">
      <alignment horizontal="justify" wrapText="1"/>
    </xf>
    <xf numFmtId="0" fontId="0" fillId="0" borderId="0" xfId="0"/>
    <xf numFmtId="0" fontId="6" fillId="2" borderId="0" xfId="0" applyFont="1" applyFill="1" applyAlignment="1">
      <alignment horizontal="center"/>
    </xf>
    <xf numFmtId="0" fontId="16" fillId="2" borderId="0" xfId="0" applyFont="1" applyFill="1" applyBorder="1" applyAlignment="1">
      <alignment horizontal="center"/>
    </xf>
    <xf numFmtId="0" fontId="16" fillId="2" borderId="0" xfId="0" applyFont="1" applyFill="1" applyAlignment="1">
      <alignment horizontal="center"/>
    </xf>
    <xf numFmtId="0" fontId="15" fillId="0" borderId="0" xfId="0" applyFont="1"/>
    <xf numFmtId="0" fontId="16" fillId="3" borderId="0" xfId="2" applyFont="1" applyFill="1" applyBorder="1" applyAlignment="1">
      <alignment vertical="center"/>
    </xf>
    <xf numFmtId="0" fontId="16" fillId="0" borderId="0" xfId="0" applyFont="1"/>
    <xf numFmtId="0" fontId="9" fillId="0" borderId="0" xfId="0" applyFont="1"/>
    <xf numFmtId="3" fontId="7" fillId="2" borderId="3" xfId="0" applyNumberFormat="1" applyFont="1" applyFill="1" applyBorder="1" applyAlignment="1">
      <alignment vertical="center"/>
    </xf>
    <xf numFmtId="0" fontId="4" fillId="0" borderId="0" xfId="0" applyFont="1" applyBorder="1" applyAlignment="1">
      <alignment vertical="top" wrapText="1"/>
    </xf>
    <xf numFmtId="0" fontId="7" fillId="0" borderId="0" xfId="0" applyFont="1" applyBorder="1" applyAlignment="1">
      <alignment vertical="top" wrapText="1"/>
    </xf>
    <xf numFmtId="0" fontId="7" fillId="0" borderId="0" xfId="0" applyFont="1" applyAlignment="1">
      <alignment vertical="top" wrapText="1"/>
    </xf>
    <xf numFmtId="0" fontId="7" fillId="0" borderId="0" xfId="0" applyFont="1" applyAlignment="1">
      <alignment wrapText="1"/>
    </xf>
    <xf numFmtId="0" fontId="4" fillId="0" borderId="0" xfId="0" applyFont="1" applyFill="1" applyBorder="1" applyAlignment="1">
      <alignment vertical="top" wrapText="1"/>
    </xf>
    <xf numFmtId="0" fontId="35" fillId="2" borderId="0" xfId="2" applyFont="1" applyFill="1" applyBorder="1" applyAlignment="1">
      <alignment horizontal="left" vertical="center"/>
    </xf>
    <xf numFmtId="0" fontId="15" fillId="2" borderId="0" xfId="0" applyFont="1" applyFill="1"/>
    <xf numFmtId="3" fontId="4" fillId="2" borderId="2" xfId="0" applyNumberFormat="1" applyFont="1" applyFill="1" applyBorder="1" applyAlignment="1">
      <alignment vertical="center"/>
    </xf>
    <xf numFmtId="0" fontId="12" fillId="2" borderId="0" xfId="0" applyFont="1" applyFill="1" applyBorder="1" applyAlignment="1">
      <alignment horizontal="center" vertical="center" wrapText="1"/>
    </xf>
    <xf numFmtId="3" fontId="4" fillId="2" borderId="0" xfId="0" applyNumberFormat="1" applyFont="1" applyFill="1" applyBorder="1" applyAlignment="1">
      <alignment vertical="center"/>
    </xf>
    <xf numFmtId="3" fontId="24" fillId="2" borderId="0" xfId="0" applyNumberFormat="1" applyFont="1" applyFill="1" applyBorder="1" applyAlignment="1">
      <alignment vertical="center"/>
    </xf>
    <xf numFmtId="3" fontId="24" fillId="2" borderId="2" xfId="0" applyNumberFormat="1" applyFont="1" applyFill="1" applyBorder="1" applyAlignment="1">
      <alignment vertical="center"/>
    </xf>
    <xf numFmtId="3" fontId="7" fillId="2" borderId="2" xfId="0" applyNumberFormat="1" applyFont="1" applyFill="1" applyBorder="1" applyAlignment="1">
      <alignment vertical="center"/>
    </xf>
    <xf numFmtId="0" fontId="4" fillId="0" borderId="0" xfId="0" applyFont="1" applyBorder="1" applyAlignment="1">
      <alignment horizontal="left" vertical="top" wrapText="1"/>
    </xf>
    <xf numFmtId="0" fontId="7" fillId="0" borderId="0" xfId="0" applyFont="1" applyAlignment="1">
      <alignment horizontal="justify" wrapText="1"/>
    </xf>
    <xf numFmtId="0" fontId="5" fillId="3" borderId="0" xfId="2" applyFont="1" applyFill="1" applyBorder="1" applyAlignment="1">
      <alignment vertical="center"/>
    </xf>
    <xf numFmtId="0" fontId="9" fillId="2" borderId="0" xfId="0" applyFont="1" applyFill="1" applyBorder="1" applyAlignment="1">
      <alignment horizontal="left" vertical="center"/>
    </xf>
    <xf numFmtId="0" fontId="4" fillId="0" borderId="0" xfId="0" applyFont="1" applyFill="1" applyBorder="1" applyAlignment="1">
      <alignment horizontal="left" vertical="center" indent="4"/>
    </xf>
    <xf numFmtId="0" fontId="7" fillId="0" borderId="0" xfId="0" applyFont="1" applyFill="1" applyBorder="1" applyAlignment="1">
      <alignment vertical="center"/>
    </xf>
    <xf numFmtId="0" fontId="4" fillId="2" borderId="0" xfId="0" applyFont="1" applyFill="1" applyBorder="1" applyAlignment="1">
      <alignment vertical="center"/>
    </xf>
    <xf numFmtId="0" fontId="9" fillId="2" borderId="0" xfId="0" applyFont="1" applyFill="1" applyBorder="1" applyAlignment="1">
      <alignment horizontal="center" vertical="center"/>
    </xf>
    <xf numFmtId="3" fontId="4" fillId="2" borderId="1" xfId="0" applyNumberFormat="1" applyFont="1" applyFill="1" applyBorder="1" applyAlignment="1">
      <alignment vertical="center"/>
    </xf>
    <xf numFmtId="0" fontId="4" fillId="2" borderId="0" xfId="0" applyFont="1" applyFill="1" applyBorder="1" applyAlignment="1">
      <alignment horizontal="left" vertical="center" indent="4"/>
    </xf>
    <xf numFmtId="0" fontId="9" fillId="2" borderId="0" xfId="0" applyFont="1" applyFill="1" applyBorder="1" applyAlignment="1">
      <alignment horizontal="center"/>
    </xf>
    <xf numFmtId="0" fontId="9" fillId="2" borderId="0" xfId="0" applyFont="1" applyFill="1" applyBorder="1" applyAlignment="1">
      <alignment vertical="center" wrapText="1"/>
    </xf>
    <xf numFmtId="0" fontId="36" fillId="2" borderId="0" xfId="0" applyFont="1" applyFill="1" applyBorder="1" applyAlignment="1">
      <alignment horizontal="center" vertical="center"/>
    </xf>
    <xf numFmtId="3" fontId="37" fillId="0" borderId="0" xfId="0" applyNumberFormat="1" applyFont="1" applyFill="1" applyBorder="1" applyAlignment="1">
      <alignment vertical="center"/>
    </xf>
    <xf numFmtId="0" fontId="4" fillId="2" borderId="0" xfId="0" applyFont="1" applyFill="1" applyBorder="1" applyAlignment="1">
      <alignment horizontal="left" vertical="center"/>
    </xf>
    <xf numFmtId="0" fontId="4" fillId="2" borderId="0" xfId="0" applyFont="1" applyFill="1" applyBorder="1" applyAlignment="1">
      <alignment horizontal="left" vertical="center" wrapText="1"/>
    </xf>
    <xf numFmtId="164" fontId="24" fillId="2" borderId="0" xfId="0" applyNumberFormat="1" applyFont="1" applyFill="1" applyBorder="1" applyAlignment="1">
      <alignment vertical="center"/>
    </xf>
    <xf numFmtId="0" fontId="9" fillId="2" borderId="0" xfId="0" applyFont="1" applyFill="1" applyBorder="1" applyAlignment="1">
      <alignment horizontal="left" vertical="center" indent="2"/>
    </xf>
    <xf numFmtId="0" fontId="4" fillId="2" borderId="0" xfId="0" applyFont="1" applyFill="1" applyBorder="1" applyAlignment="1">
      <alignment horizontal="left" vertical="center" indent="2"/>
    </xf>
    <xf numFmtId="3" fontId="4" fillId="2" borderId="3" xfId="0" applyNumberFormat="1" applyFont="1" applyFill="1" applyBorder="1" applyAlignment="1">
      <alignment vertical="center"/>
    </xf>
    <xf numFmtId="0" fontId="9" fillId="2" borderId="0" xfId="0" applyFont="1" applyFill="1" applyBorder="1" applyAlignment="1">
      <alignment horizontal="justify" vertical="center" wrapText="1"/>
    </xf>
    <xf numFmtId="0" fontId="4" fillId="0" borderId="0" xfId="0" applyFont="1" applyFill="1" applyBorder="1" applyAlignment="1">
      <alignment vertical="center"/>
    </xf>
    <xf numFmtId="3" fontId="4" fillId="0" borderId="0" xfId="0" applyNumberFormat="1" applyFont="1" applyFill="1" applyBorder="1" applyAlignment="1">
      <alignment vertical="center"/>
    </xf>
    <xf numFmtId="0" fontId="38" fillId="2" borderId="0" xfId="0" applyFont="1" applyFill="1" applyBorder="1" applyAlignment="1">
      <alignment vertical="center"/>
    </xf>
    <xf numFmtId="3" fontId="4" fillId="2" borderId="4" xfId="0" applyNumberFormat="1" applyFont="1" applyFill="1" applyBorder="1" applyAlignment="1">
      <alignment vertical="center"/>
    </xf>
    <xf numFmtId="0" fontId="9" fillId="2" borderId="0" xfId="0" applyFont="1" applyFill="1" applyAlignment="1">
      <alignment horizontal="center"/>
    </xf>
    <xf numFmtId="0" fontId="5" fillId="3" borderId="0" xfId="2" applyFont="1" applyFill="1" applyBorder="1" applyAlignment="1">
      <alignment vertical="top" wrapText="1"/>
    </xf>
    <xf numFmtId="0" fontId="12" fillId="2" borderId="0" xfId="0" applyFont="1" applyFill="1" applyBorder="1" applyAlignment="1">
      <alignment horizontal="left"/>
    </xf>
    <xf numFmtId="0" fontId="7" fillId="2" borderId="0" xfId="0" applyFont="1" applyFill="1" applyBorder="1" applyAlignment="1">
      <alignment vertical="center"/>
    </xf>
    <xf numFmtId="0" fontId="4" fillId="2" borderId="0" xfId="0" applyFont="1" applyFill="1" applyBorder="1" applyAlignment="1">
      <alignment horizontal="left"/>
    </xf>
    <xf numFmtId="0" fontId="7" fillId="2" borderId="0" xfId="0" applyFont="1" applyFill="1" applyBorder="1" applyAlignment="1">
      <alignment horizontal="left"/>
    </xf>
    <xf numFmtId="0" fontId="4" fillId="2" borderId="0" xfId="0" applyFont="1" applyFill="1" applyBorder="1" applyAlignment="1">
      <alignment horizontal="justify" vertical="center" wrapText="1"/>
    </xf>
    <xf numFmtId="0" fontId="4" fillId="2" borderId="0" xfId="0" applyFont="1" applyFill="1" applyBorder="1" applyAlignment="1">
      <alignment horizontal="left" wrapText="1"/>
    </xf>
    <xf numFmtId="0" fontId="4" fillId="2" borderId="0" xfId="0" applyFont="1" applyFill="1" applyBorder="1" applyAlignment="1"/>
    <xf numFmtId="0" fontId="4" fillId="2" borderId="0" xfId="0" applyFont="1" applyFill="1" applyBorder="1" applyAlignment="1">
      <alignment vertical="top" wrapText="1"/>
    </xf>
    <xf numFmtId="0" fontId="4" fillId="2" borderId="0" xfId="0" applyFont="1" applyFill="1" applyBorder="1" applyAlignment="1">
      <alignment wrapText="1"/>
    </xf>
    <xf numFmtId="164" fontId="4" fillId="2" borderId="0" xfId="0" applyNumberFormat="1" applyFont="1" applyFill="1" applyBorder="1" applyAlignment="1">
      <alignment horizontal="center" vertical="center"/>
    </xf>
    <xf numFmtId="3" fontId="4" fillId="2" borderId="5" xfId="0" applyNumberFormat="1" applyFont="1" applyFill="1" applyBorder="1" applyAlignment="1">
      <alignment vertical="center"/>
    </xf>
    <xf numFmtId="0" fontId="9" fillId="2" borderId="0" xfId="0" applyFont="1" applyFill="1" applyBorder="1" applyAlignment="1">
      <alignment horizontal="justify" vertical="justify" wrapText="1"/>
    </xf>
    <xf numFmtId="0" fontId="4" fillId="0" borderId="0" xfId="0" applyFont="1" applyAlignment="1"/>
    <xf numFmtId="0" fontId="7" fillId="0" borderId="0" xfId="0" applyFont="1" applyAlignment="1"/>
    <xf numFmtId="0" fontId="4" fillId="2" borderId="0" xfId="2" applyFont="1" applyFill="1" applyBorder="1" applyAlignment="1">
      <alignment horizontal="right"/>
    </xf>
    <xf numFmtId="0" fontId="12" fillId="2" borderId="0" xfId="0" applyFont="1" applyFill="1" applyBorder="1" applyAlignment="1">
      <alignment horizontal="justify" vertical="justify" wrapText="1"/>
    </xf>
    <xf numFmtId="0" fontId="7" fillId="2" borderId="0" xfId="0" applyFont="1" applyFill="1" applyBorder="1" applyAlignment="1">
      <alignment horizontal="justify" vertical="justify" wrapText="1"/>
    </xf>
    <xf numFmtId="0" fontId="12" fillId="2" borderId="0" xfId="2" applyFont="1" applyFill="1" applyBorder="1" applyAlignment="1">
      <alignment wrapText="1"/>
    </xf>
    <xf numFmtId="0" fontId="7" fillId="2" borderId="0" xfId="1" applyFont="1" applyFill="1" applyBorder="1" applyAlignment="1">
      <alignment horizontal="left"/>
    </xf>
    <xf numFmtId="0" fontId="12" fillId="2" borderId="0" xfId="2" applyFont="1" applyFill="1" applyBorder="1" applyAlignment="1">
      <alignment vertical="top" wrapText="1"/>
    </xf>
    <xf numFmtId="0" fontId="7" fillId="2" borderId="0" xfId="1" applyFont="1" applyFill="1" applyBorder="1" applyAlignment="1">
      <alignment horizontal="left" vertical="top"/>
    </xf>
    <xf numFmtId="164" fontId="30" fillId="2" borderId="2" xfId="0" applyNumberFormat="1" applyFont="1" applyFill="1" applyBorder="1" applyAlignment="1">
      <alignment vertical="top"/>
    </xf>
    <xf numFmtId="0" fontId="39" fillId="2" borderId="0" xfId="1" applyFont="1" applyFill="1" applyBorder="1" applyAlignment="1">
      <alignment horizontal="left"/>
    </xf>
    <xf numFmtId="3" fontId="7" fillId="2" borderId="1" xfId="0" applyNumberFormat="1" applyFont="1" applyFill="1" applyBorder="1" applyAlignment="1">
      <alignment vertical="center"/>
    </xf>
    <xf numFmtId="0" fontId="7" fillId="2" borderId="0" xfId="1" applyFont="1" applyFill="1" applyBorder="1" applyAlignment="1">
      <alignment horizontal="left" vertical="top" wrapText="1"/>
    </xf>
    <xf numFmtId="0" fontId="39" fillId="2" borderId="0" xfId="3" applyFont="1" applyFill="1" applyBorder="1" applyAlignment="1">
      <alignment horizontal="left" wrapText="1" indent="1"/>
    </xf>
    <xf numFmtId="3" fontId="4" fillId="0" borderId="1" xfId="0" applyNumberFormat="1" applyFont="1" applyFill="1" applyBorder="1" applyAlignment="1">
      <alignment vertical="center"/>
    </xf>
    <xf numFmtId="0" fontId="4" fillId="2" borderId="1" xfId="0" applyFont="1" applyFill="1" applyBorder="1" applyAlignment="1">
      <alignment vertical="center"/>
    </xf>
    <xf numFmtId="0" fontId="12" fillId="2" borderId="0" xfId="0" applyFont="1" applyFill="1" applyBorder="1"/>
    <xf numFmtId="0" fontId="4" fillId="2" borderId="0" xfId="2" applyFont="1" applyFill="1" applyBorder="1"/>
    <xf numFmtId="0" fontId="12" fillId="0" borderId="0" xfId="0" applyFont="1" applyBorder="1"/>
    <xf numFmtId="0" fontId="5" fillId="2" borderId="0" xfId="2" applyFont="1" applyFill="1" applyBorder="1" applyAlignment="1">
      <alignment vertical="center"/>
    </xf>
    <xf numFmtId="0" fontId="5" fillId="2" borderId="0" xfId="2" applyFont="1" applyFill="1" applyBorder="1" applyAlignment="1">
      <alignment vertical="top" wrapText="1"/>
    </xf>
    <xf numFmtId="0" fontId="9" fillId="0" borderId="0" xfId="0" applyFont="1" applyFill="1" applyBorder="1"/>
    <xf numFmtId="0" fontId="9" fillId="2" borderId="0" xfId="0" applyFont="1" applyFill="1" applyBorder="1"/>
    <xf numFmtId="0" fontId="9" fillId="3" borderId="0" xfId="0" applyFont="1" applyFill="1" applyBorder="1"/>
    <xf numFmtId="164" fontId="30" fillId="2" borderId="0" xfId="0" applyNumberFormat="1" applyFont="1" applyFill="1" applyBorder="1" applyAlignment="1">
      <alignment horizontal="center" vertical="center"/>
    </xf>
    <xf numFmtId="0" fontId="4" fillId="2" borderId="0" xfId="0" applyFont="1" applyFill="1" applyBorder="1"/>
    <xf numFmtId="0" fontId="4" fillId="0" borderId="0" xfId="0" applyFont="1" applyFill="1" applyBorder="1" applyAlignment="1">
      <alignment horizontal="left" wrapText="1"/>
    </xf>
    <xf numFmtId="0" fontId="4" fillId="0" borderId="0" xfId="0" applyFont="1" applyFill="1" applyBorder="1" applyAlignment="1">
      <alignment horizontal="left" indent="2"/>
    </xf>
    <xf numFmtId="3" fontId="4" fillId="2" borderId="0" xfId="0" applyNumberFormat="1" applyFont="1" applyFill="1" applyBorder="1"/>
    <xf numFmtId="0" fontId="4" fillId="2" borderId="0" xfId="0" applyFont="1" applyFill="1" applyBorder="1" applyAlignment="1">
      <alignment horizontal="left" indent="2"/>
    </xf>
    <xf numFmtId="164" fontId="24" fillId="2" borderId="0" xfId="0" applyNumberFormat="1" applyFont="1" applyFill="1" applyBorder="1" applyAlignment="1">
      <alignment horizontal="center" vertical="center"/>
    </xf>
    <xf numFmtId="164" fontId="30" fillId="2" borderId="2" xfId="0" applyNumberFormat="1" applyFont="1" applyFill="1" applyBorder="1" applyAlignment="1">
      <alignment vertical="center"/>
    </xf>
    <xf numFmtId="164" fontId="24" fillId="2" borderId="2" xfId="0" applyNumberFormat="1" applyFont="1" applyFill="1" applyBorder="1" applyAlignment="1">
      <alignment horizontal="center" vertical="center"/>
    </xf>
    <xf numFmtId="164" fontId="24" fillId="2" borderId="1" xfId="0" applyNumberFormat="1" applyFont="1" applyFill="1" applyBorder="1" applyAlignment="1">
      <alignment vertical="center"/>
    </xf>
    <xf numFmtId="164" fontId="24" fillId="2" borderId="1" xfId="0" applyNumberFormat="1" applyFont="1" applyFill="1" applyBorder="1" applyAlignment="1">
      <alignment horizontal="center" vertical="center"/>
    </xf>
    <xf numFmtId="0" fontId="9" fillId="0" borderId="0" xfId="0" applyFont="1" applyFill="1" applyBorder="1" applyAlignment="1">
      <alignment vertical="center" wrapText="1"/>
    </xf>
    <xf numFmtId="0" fontId="7" fillId="2" borderId="0" xfId="0" applyFont="1" applyFill="1" applyBorder="1" applyAlignment="1"/>
    <xf numFmtId="0" fontId="7" fillId="2" borderId="0" xfId="0" applyFont="1" applyFill="1" applyBorder="1"/>
    <xf numFmtId="0" fontId="7" fillId="2" borderId="0" xfId="0" applyFont="1" applyFill="1" applyBorder="1" applyAlignment="1">
      <alignment horizontal="center"/>
    </xf>
    <xf numFmtId="0" fontId="4" fillId="0" borderId="0" xfId="0" applyFont="1" applyFill="1" applyBorder="1" applyAlignment="1">
      <alignment horizontal="left" wrapText="1" indent="2"/>
    </xf>
    <xf numFmtId="165" fontId="24" fillId="2" borderId="0" xfId="0" applyNumberFormat="1" applyFont="1" applyFill="1" applyBorder="1" applyAlignment="1">
      <alignment horizontal="center" vertical="center"/>
    </xf>
    <xf numFmtId="164" fontId="7" fillId="2" borderId="1" xfId="0" applyNumberFormat="1" applyFont="1" applyFill="1" applyBorder="1" applyAlignment="1"/>
    <xf numFmtId="164" fontId="7" fillId="2" borderId="1" xfId="0" applyNumberFormat="1" applyFont="1" applyFill="1" applyBorder="1" applyAlignment="1">
      <alignment horizontal="center"/>
    </xf>
    <xf numFmtId="0" fontId="4" fillId="2" borderId="0" xfId="0" applyFont="1" applyFill="1" applyBorder="1" applyAlignment="1">
      <alignment horizontal="center"/>
    </xf>
    <xf numFmtId="164" fontId="4" fillId="2" borderId="1" xfId="0" applyNumberFormat="1" applyFont="1" applyFill="1" applyBorder="1"/>
    <xf numFmtId="164" fontId="4" fillId="2" borderId="1" xfId="0" applyNumberFormat="1" applyFont="1" applyFill="1" applyBorder="1" applyAlignment="1">
      <alignment horizontal="center"/>
    </xf>
    <xf numFmtId="0" fontId="9" fillId="0" borderId="0" xfId="0" applyFont="1" applyFill="1" applyBorder="1" applyAlignment="1">
      <alignment wrapText="1"/>
    </xf>
    <xf numFmtId="0" fontId="4" fillId="0" borderId="0" xfId="0" applyFont="1" applyFill="1" applyBorder="1" applyAlignment="1">
      <alignment wrapText="1"/>
    </xf>
    <xf numFmtId="0" fontId="4" fillId="0" borderId="0" xfId="0" applyFont="1" applyFill="1" applyBorder="1"/>
    <xf numFmtId="164" fontId="24" fillId="0" borderId="0" xfId="0" applyNumberFormat="1" applyFont="1" applyFill="1" applyBorder="1" applyAlignment="1">
      <alignment vertical="center"/>
    </xf>
    <xf numFmtId="164" fontId="24" fillId="0" borderId="0" xfId="0" applyNumberFormat="1" applyFont="1" applyFill="1" applyBorder="1" applyAlignment="1">
      <alignment horizontal="center" vertical="center"/>
    </xf>
    <xf numFmtId="165" fontId="4" fillId="2" borderId="1" xfId="0" applyNumberFormat="1" applyFont="1" applyFill="1" applyBorder="1"/>
    <xf numFmtId="165" fontId="4" fillId="2" borderId="1" xfId="0" applyNumberFormat="1" applyFont="1" applyFill="1" applyBorder="1" applyAlignment="1">
      <alignment horizontal="center"/>
    </xf>
    <xf numFmtId="0" fontId="4" fillId="0" borderId="0" xfId="0" applyFont="1" applyFill="1" applyBorder="1" applyAlignment="1">
      <alignment horizontal="right"/>
    </xf>
    <xf numFmtId="164" fontId="4" fillId="2" borderId="2" xfId="0" applyNumberFormat="1" applyFont="1" applyFill="1" applyBorder="1"/>
    <xf numFmtId="164" fontId="4" fillId="2" borderId="2" xfId="0" applyNumberFormat="1" applyFont="1" applyFill="1" applyBorder="1" applyAlignment="1">
      <alignment horizontal="center"/>
    </xf>
    <xf numFmtId="164" fontId="24" fillId="2" borderId="2" xfId="0" applyNumberFormat="1" applyFont="1" applyFill="1" applyBorder="1" applyAlignment="1">
      <alignment vertical="center"/>
    </xf>
    <xf numFmtId="164" fontId="4" fillId="2" borderId="4" xfId="0" applyNumberFormat="1" applyFont="1" applyFill="1" applyBorder="1"/>
    <xf numFmtId="164" fontId="4" fillId="2" borderId="4" xfId="0" applyNumberFormat="1" applyFont="1" applyFill="1" applyBorder="1" applyAlignment="1">
      <alignment horizontal="center"/>
    </xf>
    <xf numFmtId="164" fontId="7" fillId="0" borderId="0" xfId="0" applyNumberFormat="1" applyFont="1"/>
    <xf numFmtId="164" fontId="4" fillId="2" borderId="0" xfId="0" applyNumberFormat="1" applyFont="1" applyFill="1" applyBorder="1"/>
    <xf numFmtId="0" fontId="13" fillId="0" borderId="0" xfId="0" applyFont="1" applyFill="1" applyBorder="1"/>
    <xf numFmtId="0" fontId="13" fillId="2" borderId="0" xfId="0" applyFont="1" applyFill="1" applyBorder="1"/>
    <xf numFmtId="0" fontId="40" fillId="0" borderId="0" xfId="0" applyFont="1"/>
    <xf numFmtId="0" fontId="9" fillId="0" borderId="0" xfId="0" applyFont="1" applyFill="1" applyBorder="1" applyAlignment="1">
      <alignment horizontal="left" vertical="center"/>
    </xf>
    <xf numFmtId="0" fontId="41" fillId="0" borderId="0" xfId="0" applyFont="1" applyAlignment="1">
      <alignment horizontal="center" vertical="center"/>
    </xf>
    <xf numFmtId="0" fontId="42" fillId="0" borderId="0" xfId="0" applyFont="1" applyAlignment="1">
      <alignment horizontal="center" vertical="center"/>
    </xf>
    <xf numFmtId="0" fontId="43" fillId="0" borderId="0" xfId="0" applyFont="1" applyAlignment="1">
      <alignment horizontal="center" vertical="center"/>
    </xf>
    <xf numFmtId="0" fontId="41" fillId="0" borderId="0" xfId="0" applyFont="1" applyAlignment="1">
      <alignment horizontal="left" vertical="center" indent="4"/>
    </xf>
    <xf numFmtId="0" fontId="44" fillId="0" borderId="0" xfId="0" applyFont="1" applyAlignment="1">
      <alignment horizontal="left" vertical="center" indent="9"/>
    </xf>
    <xf numFmtId="0" fontId="41" fillId="0" borderId="0" xfId="0" applyFont="1" applyAlignment="1">
      <alignment vertical="center"/>
    </xf>
    <xf numFmtId="0" fontId="7" fillId="0" borderId="0" xfId="0" applyFont="1" applyAlignment="1">
      <alignment horizontal="justify" wrapText="1"/>
    </xf>
    <xf numFmtId="0" fontId="7" fillId="2" borderId="0" xfId="0" applyFont="1" applyFill="1" applyBorder="1" applyAlignment="1">
      <alignment horizontal="center" vertical="center"/>
    </xf>
    <xf numFmtId="0" fontId="45" fillId="2" borderId="0" xfId="0" applyFont="1" applyFill="1" applyBorder="1" applyAlignment="1">
      <alignment horizontal="center"/>
    </xf>
    <xf numFmtId="0" fontId="0" fillId="2" borderId="0" xfId="0" applyFill="1" applyAlignment="1">
      <alignment horizontal="center"/>
    </xf>
    <xf numFmtId="0" fontId="10" fillId="4" borderId="6" xfId="0" applyFont="1" applyFill="1" applyBorder="1" applyAlignment="1">
      <alignment horizontal="right" vertical="center"/>
    </xf>
    <xf numFmtId="0" fontId="9" fillId="2" borderId="6" xfId="0" applyFont="1" applyFill="1" applyBorder="1" applyAlignment="1">
      <alignment horizontal="center" vertical="center"/>
    </xf>
    <xf numFmtId="0" fontId="9" fillId="5" borderId="6" xfId="0" applyFont="1" applyFill="1" applyBorder="1" applyAlignment="1">
      <alignment horizontal="right" vertical="center"/>
    </xf>
    <xf numFmtId="0" fontId="7" fillId="2" borderId="6" xfId="0" applyFont="1" applyFill="1" applyBorder="1" applyAlignment="1">
      <alignment vertical="center"/>
    </xf>
    <xf numFmtId="0" fontId="7" fillId="2" borderId="6" xfId="0" applyFont="1" applyFill="1" applyBorder="1" applyAlignment="1">
      <alignment horizontal="right" vertical="center"/>
    </xf>
    <xf numFmtId="0" fontId="9" fillId="2" borderId="6" xfId="0" applyFont="1" applyFill="1" applyBorder="1" applyAlignment="1">
      <alignment vertical="center"/>
    </xf>
    <xf numFmtId="0" fontId="4" fillId="2" borderId="6" xfId="0" applyFont="1" applyFill="1" applyBorder="1" applyAlignment="1">
      <alignment vertical="center"/>
    </xf>
    <xf numFmtId="0" fontId="4" fillId="2" borderId="6" xfId="0" applyFont="1" applyFill="1" applyBorder="1" applyAlignment="1">
      <alignment horizontal="left" vertical="center" indent="4"/>
    </xf>
    <xf numFmtId="0" fontId="9" fillId="2" borderId="6" xfId="0" applyFont="1" applyFill="1" applyBorder="1" applyAlignment="1">
      <alignment horizontal="right" vertical="center"/>
    </xf>
    <xf numFmtId="0" fontId="12" fillId="2" borderId="6" xfId="0" applyFont="1" applyFill="1" applyBorder="1" applyAlignment="1">
      <alignment horizontal="right" vertical="center"/>
    </xf>
    <xf numFmtId="0" fontId="46" fillId="6" borderId="6" xfId="0" applyFont="1" applyFill="1" applyBorder="1" applyAlignment="1">
      <alignment horizontal="right" vertical="center"/>
    </xf>
    <xf numFmtId="0" fontId="10" fillId="6" borderId="1" xfId="0" applyFont="1" applyFill="1" applyBorder="1" applyAlignment="1">
      <alignment vertical="center"/>
    </xf>
    <xf numFmtId="0" fontId="7" fillId="2" borderId="1" xfId="0" applyFont="1" applyFill="1" applyBorder="1" applyAlignment="1">
      <alignment vertical="center"/>
    </xf>
    <xf numFmtId="0" fontId="9" fillId="5" borderId="6" xfId="0" applyFont="1" applyFill="1" applyBorder="1" applyAlignment="1">
      <alignment vertical="center"/>
    </xf>
    <xf numFmtId="0" fontId="0" fillId="0" borderId="0" xfId="0" applyBorder="1"/>
    <xf numFmtId="0" fontId="10" fillId="4" borderId="6" xfId="0" applyFont="1" applyFill="1" applyBorder="1" applyAlignment="1">
      <alignment horizontal="left" vertical="center"/>
    </xf>
    <xf numFmtId="0" fontId="9" fillId="2" borderId="6" xfId="0" applyFont="1" applyFill="1" applyBorder="1" applyAlignment="1">
      <alignment horizontal="center" vertical="center" wrapText="1"/>
    </xf>
    <xf numFmtId="0" fontId="7" fillId="2" borderId="6" xfId="0" applyFont="1" applyFill="1" applyBorder="1" applyAlignment="1">
      <alignment horizontal="right"/>
    </xf>
    <xf numFmtId="0" fontId="7" fillId="2" borderId="6" xfId="0" applyFont="1" applyFill="1" applyBorder="1" applyAlignment="1">
      <alignment horizontal="left"/>
    </xf>
    <xf numFmtId="0" fontId="4" fillId="2" borderId="6" xfId="0" applyFont="1" applyFill="1" applyBorder="1" applyAlignment="1">
      <alignment horizontal="left"/>
    </xf>
    <xf numFmtId="0" fontId="4" fillId="2" borderId="6" xfId="0" applyFont="1" applyFill="1" applyBorder="1" applyAlignment="1">
      <alignment horizontal="left" wrapText="1"/>
    </xf>
    <xf numFmtId="0" fontId="9" fillId="7" borderId="6" xfId="0" applyFont="1" applyFill="1" applyBorder="1" applyAlignment="1">
      <alignment vertical="center"/>
    </xf>
    <xf numFmtId="0" fontId="4" fillId="0" borderId="6" xfId="0" applyFont="1" applyFill="1" applyBorder="1" applyAlignment="1"/>
    <xf numFmtId="0" fontId="4" fillId="2" borderId="6" xfId="0" applyFont="1" applyFill="1" applyBorder="1" applyAlignment="1">
      <alignment vertical="top" wrapText="1"/>
    </xf>
    <xf numFmtId="0" fontId="9" fillId="7" borderId="6" xfId="0" applyFont="1" applyFill="1" applyBorder="1" applyAlignment="1">
      <alignment vertical="center" wrapText="1"/>
    </xf>
    <xf numFmtId="0" fontId="4" fillId="2" borderId="6" xfId="0" applyFont="1" applyFill="1" applyBorder="1" applyAlignment="1"/>
    <xf numFmtId="0" fontId="4" fillId="2" borderId="6" xfId="0" applyFont="1" applyFill="1" applyBorder="1" applyAlignment="1">
      <alignment wrapText="1"/>
    </xf>
    <xf numFmtId="0" fontId="4" fillId="2" borderId="6" xfId="0" applyFont="1" applyFill="1" applyBorder="1" applyAlignment="1">
      <alignment horizontal="right"/>
    </xf>
    <xf numFmtId="0" fontId="9" fillId="7" borderId="6" xfId="0" applyFont="1" applyFill="1" applyBorder="1" applyAlignment="1">
      <alignment horizontal="justify" vertical="justify" wrapText="1"/>
    </xf>
    <xf numFmtId="0" fontId="15" fillId="0" borderId="0" xfId="0" applyFont="1" applyAlignment="1"/>
    <xf numFmtId="0" fontId="12" fillId="2" borderId="6" xfId="0" applyFont="1" applyFill="1" applyBorder="1" applyAlignment="1">
      <alignment vertical="center"/>
    </xf>
    <xf numFmtId="0" fontId="9" fillId="5" borderId="6" xfId="0" applyFont="1" applyFill="1" applyBorder="1" applyAlignment="1">
      <alignment vertical="center" wrapText="1"/>
    </xf>
    <xf numFmtId="0" fontId="9" fillId="2" borderId="6" xfId="0" applyFont="1" applyFill="1" applyBorder="1" applyAlignment="1">
      <alignment horizontal="left" vertical="center"/>
    </xf>
    <xf numFmtId="0" fontId="4" fillId="2" borderId="6" xfId="0" applyFont="1" applyFill="1" applyBorder="1" applyAlignment="1">
      <alignment horizontal="left" vertical="center" indent="2"/>
    </xf>
    <xf numFmtId="0" fontId="4" fillId="2" borderId="6" xfId="0" applyFont="1" applyFill="1" applyBorder="1" applyAlignment="1">
      <alignment horizontal="left" vertical="center" wrapText="1" indent="2"/>
    </xf>
    <xf numFmtId="0" fontId="10" fillId="6" borderId="6" xfId="0" applyFont="1" applyFill="1" applyBorder="1" applyAlignment="1">
      <alignment vertical="center"/>
    </xf>
    <xf numFmtId="0" fontId="12" fillId="2" borderId="6" xfId="0" applyFont="1" applyFill="1" applyBorder="1" applyAlignment="1">
      <alignment horizontal="left" vertical="center" indent="2"/>
    </xf>
    <xf numFmtId="0" fontId="7" fillId="0" borderId="6" xfId="0" applyFont="1" applyBorder="1" applyAlignment="1">
      <alignment horizontal="left" vertical="top" indent="4"/>
    </xf>
    <xf numFmtId="0" fontId="7" fillId="0" borderId="6" xfId="0" applyFont="1" applyBorder="1" applyAlignment="1">
      <alignment horizontal="left" vertical="center" indent="4"/>
    </xf>
    <xf numFmtId="0" fontId="7" fillId="2" borderId="6" xfId="0" applyFont="1" applyFill="1" applyBorder="1" applyAlignment="1">
      <alignment horizontal="left" vertical="center" indent="2"/>
    </xf>
    <xf numFmtId="0" fontId="12" fillId="0" borderId="6" xfId="0" applyFont="1" applyFill="1" applyBorder="1" applyAlignment="1">
      <alignment horizontal="justify" vertical="center" wrapText="1"/>
    </xf>
    <xf numFmtId="0" fontId="9" fillId="0" borderId="6" xfId="0" applyFont="1" applyBorder="1" applyAlignment="1">
      <alignment horizontal="left" vertical="center"/>
    </xf>
    <xf numFmtId="0" fontId="12" fillId="0" borderId="6" xfId="0" applyFont="1" applyBorder="1" applyAlignment="1">
      <alignment horizontal="left" vertical="center"/>
    </xf>
    <xf numFmtId="0" fontId="12" fillId="2" borderId="6" xfId="0" applyFont="1" applyFill="1" applyBorder="1" applyAlignment="1">
      <alignment vertical="center" wrapText="1"/>
    </xf>
    <xf numFmtId="0" fontId="7" fillId="0" borderId="6" xfId="0" applyFont="1" applyFill="1" applyBorder="1" applyAlignment="1">
      <alignment horizontal="justify" vertical="center" wrapText="1"/>
    </xf>
    <xf numFmtId="0" fontId="4" fillId="0" borderId="0" xfId="0" applyFont="1" applyBorder="1" applyAlignment="1">
      <alignment horizontal="left" vertical="top" wrapText="1"/>
    </xf>
    <xf numFmtId="0" fontId="7" fillId="0" borderId="0" xfId="0" applyFont="1" applyAlignment="1">
      <alignment horizontal="justify" wrapText="1"/>
    </xf>
    <xf numFmtId="0" fontId="7" fillId="0" borderId="0" xfId="0" applyFont="1" applyAlignment="1">
      <alignment horizontal="justify"/>
    </xf>
    <xf numFmtId="0" fontId="4" fillId="0" borderId="0" xfId="0" applyFont="1" applyBorder="1" applyAlignment="1">
      <alignment horizontal="justify" vertical="top" wrapText="1"/>
    </xf>
    <xf numFmtId="0" fontId="4" fillId="0" borderId="0" xfId="0" applyFont="1" applyFill="1" applyBorder="1" applyAlignment="1">
      <alignment horizontal="justify" vertical="top" wrapText="1"/>
    </xf>
    <xf numFmtId="0" fontId="13" fillId="0" borderId="0" xfId="0" applyFont="1" applyBorder="1" applyAlignment="1">
      <alignment horizontal="left" vertical="top" wrapText="1"/>
    </xf>
    <xf numFmtId="0" fontId="4" fillId="0" borderId="0" xfId="0" applyFont="1" applyBorder="1" applyAlignment="1">
      <alignment horizontal="left" vertical="top" wrapText="1"/>
    </xf>
    <xf numFmtId="0" fontId="4" fillId="2" borderId="0" xfId="0" applyFont="1" applyFill="1" applyAlignment="1">
      <alignment horizontal="left" wrapText="1"/>
    </xf>
    <xf numFmtId="0" fontId="7" fillId="0" borderId="0" xfId="0" applyFont="1" applyBorder="1" applyAlignment="1">
      <alignment horizontal="justify" vertical="top" wrapText="1"/>
    </xf>
    <xf numFmtId="0" fontId="7" fillId="0" borderId="0" xfId="0" applyFont="1" applyAlignment="1">
      <alignment horizontal="justify" vertical="top" wrapText="1"/>
    </xf>
    <xf numFmtId="0" fontId="7" fillId="0" borderId="0" xfId="0" applyFont="1" applyAlignment="1">
      <alignment horizontal="justify" wrapText="1"/>
    </xf>
    <xf numFmtId="0" fontId="7" fillId="0" borderId="0" xfId="0" applyFont="1" applyBorder="1" applyAlignment="1">
      <alignment horizontal="left" vertical="top" wrapText="1"/>
    </xf>
    <xf numFmtId="0" fontId="5" fillId="3" borderId="0" xfId="2" applyFont="1" applyFill="1" applyBorder="1" applyAlignment="1">
      <alignment horizontal="left" vertical="top" wrapText="1"/>
    </xf>
  </cellXfs>
  <cellStyles count="5">
    <cellStyle name="Normal" xfId="0" builtinId="0"/>
    <cellStyle name="Normal 2" xfId="4" xr:uid="{00000000-0005-0000-0000-000001000000}"/>
    <cellStyle name="Normal 3" xfId="2" xr:uid="{00000000-0005-0000-0000-000002000000}"/>
    <cellStyle name="Normal 3 2" xfId="3" xr:uid="{00000000-0005-0000-0000-000003000000}"/>
    <cellStyle name="Normal_ESTADOS FINANCIEROS CNSF FORMATOS"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0</xdr:col>
      <xdr:colOff>5810250</xdr:colOff>
      <xdr:row>7</xdr:row>
      <xdr:rowOff>196849</xdr:rowOff>
    </xdr:to>
    <xdr:pic>
      <xdr:nvPicPr>
        <xdr:cNvPr id="2" name="Picture 10">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393700"/>
          <a:ext cx="5810249" cy="1181099"/>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xdr:colOff>
      <xdr:row>0</xdr:row>
      <xdr:rowOff>6350</xdr:rowOff>
    </xdr:from>
    <xdr:to>
      <xdr:col>0</xdr:col>
      <xdr:colOff>5810250</xdr:colOff>
      <xdr:row>6</xdr:row>
      <xdr:rowOff>95251</xdr:rowOff>
    </xdr:to>
    <xdr:pic>
      <xdr:nvPicPr>
        <xdr:cNvPr id="2" name="Picture 10">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350"/>
          <a:ext cx="5810249" cy="127000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786423</xdr:colOff>
      <xdr:row>54</xdr:row>
      <xdr:rowOff>48279</xdr:rowOff>
    </xdr:from>
    <xdr:to>
      <xdr:col>5</xdr:col>
      <xdr:colOff>208725</xdr:colOff>
      <xdr:row>55</xdr:row>
      <xdr:rowOff>221679</xdr:rowOff>
    </xdr:to>
    <xdr:pic>
      <xdr:nvPicPr>
        <xdr:cNvPr id="2" name="Imagen 4">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423" y="9841933"/>
          <a:ext cx="5117764" cy="3248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1611923</xdr:colOff>
      <xdr:row>0</xdr:row>
      <xdr:rowOff>80596</xdr:rowOff>
    </xdr:from>
    <xdr:ext cx="3126366" cy="622788"/>
    <xdr:pic>
      <xdr:nvPicPr>
        <xdr:cNvPr id="3" name="Picture 16">
          <a:extLst>
            <a:ext uri="{FF2B5EF4-FFF2-40B4-BE49-F238E27FC236}">
              <a16:creationId xmlns:a16="http://schemas.microsoft.com/office/drawing/2014/main" id="{00000000-0008-0000-0A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7128" t="22223" r="27018" b="26900"/>
        <a:stretch/>
      </xdr:blipFill>
      <xdr:spPr>
        <a:xfrm>
          <a:off x="1611923" y="80596"/>
          <a:ext cx="3126366" cy="6227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72659</xdr:colOff>
      <xdr:row>108</xdr:row>
      <xdr:rowOff>84950</xdr:rowOff>
    </xdr:from>
    <xdr:to>
      <xdr:col>8</xdr:col>
      <xdr:colOff>222163</xdr:colOff>
      <xdr:row>110</xdr:row>
      <xdr:rowOff>49272</xdr:rowOff>
    </xdr:to>
    <xdr:pic>
      <xdr:nvPicPr>
        <xdr:cNvPr id="2" name="Imagen 4">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59" y="19838335"/>
          <a:ext cx="6172932" cy="3355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1531938</xdr:colOff>
      <xdr:row>1</xdr:row>
      <xdr:rowOff>7937</xdr:rowOff>
    </xdr:from>
    <xdr:ext cx="3126366" cy="622788"/>
    <xdr:pic>
      <xdr:nvPicPr>
        <xdr:cNvPr id="4" name="Picture 16">
          <a:extLst>
            <a:ext uri="{FF2B5EF4-FFF2-40B4-BE49-F238E27FC236}">
              <a16:creationId xmlns:a16="http://schemas.microsoft.com/office/drawing/2014/main" id="{00000000-0008-0000-0100-000004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7128" t="22223" r="27018" b="26900"/>
        <a:stretch/>
      </xdr:blipFill>
      <xdr:spPr>
        <a:xfrm>
          <a:off x="1531938" y="198437"/>
          <a:ext cx="3126366" cy="622788"/>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395653</xdr:colOff>
      <xdr:row>53</xdr:row>
      <xdr:rowOff>66551</xdr:rowOff>
    </xdr:from>
    <xdr:ext cx="5395670" cy="314494"/>
    <xdr:pic>
      <xdr:nvPicPr>
        <xdr:cNvPr id="2" name="Imagen 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653" y="9869974"/>
          <a:ext cx="5395670" cy="31449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1589943</xdr:colOff>
      <xdr:row>0</xdr:row>
      <xdr:rowOff>102577</xdr:rowOff>
    </xdr:from>
    <xdr:ext cx="3126366" cy="622788"/>
    <xdr:pic>
      <xdr:nvPicPr>
        <xdr:cNvPr id="5" name="Picture 16">
          <a:extLst>
            <a:ext uri="{FF2B5EF4-FFF2-40B4-BE49-F238E27FC236}">
              <a16:creationId xmlns:a16="http://schemas.microsoft.com/office/drawing/2014/main" id="{00000000-0008-0000-02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7128" t="22223" r="27018" b="26900"/>
        <a:stretch/>
      </xdr:blipFill>
      <xdr:spPr>
        <a:xfrm>
          <a:off x="1589943" y="102577"/>
          <a:ext cx="3126366" cy="622788"/>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366346</xdr:colOff>
      <xdr:row>54</xdr:row>
      <xdr:rowOff>126433</xdr:rowOff>
    </xdr:from>
    <xdr:to>
      <xdr:col>4</xdr:col>
      <xdr:colOff>150110</xdr:colOff>
      <xdr:row>55</xdr:row>
      <xdr:rowOff>299833</xdr:rowOff>
    </xdr:to>
    <xdr:pic>
      <xdr:nvPicPr>
        <xdr:cNvPr id="2" name="Imagen 4">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6346" y="9519548"/>
          <a:ext cx="5132418" cy="324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1611923</xdr:colOff>
      <xdr:row>0</xdr:row>
      <xdr:rowOff>80596</xdr:rowOff>
    </xdr:from>
    <xdr:ext cx="3126366" cy="622788"/>
    <xdr:pic>
      <xdr:nvPicPr>
        <xdr:cNvPr id="4" name="Picture 16">
          <a:extLst>
            <a:ext uri="{FF2B5EF4-FFF2-40B4-BE49-F238E27FC236}">
              <a16:creationId xmlns:a16="http://schemas.microsoft.com/office/drawing/2014/main" id="{00000000-0008-0000-0300-000004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7128" t="22223" r="27018" b="26900"/>
        <a:stretch/>
      </xdr:blipFill>
      <xdr:spPr>
        <a:xfrm>
          <a:off x="1611923" y="80596"/>
          <a:ext cx="3126366" cy="622788"/>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8283</xdr:colOff>
      <xdr:row>1</xdr:row>
      <xdr:rowOff>33131</xdr:rowOff>
    </xdr:from>
    <xdr:ext cx="3346174" cy="720588"/>
    <xdr:pic>
      <xdr:nvPicPr>
        <xdr:cNvPr id="2" name="Picture 16">
          <a:extLst>
            <a:ext uri="{FF2B5EF4-FFF2-40B4-BE49-F238E27FC236}">
              <a16:creationId xmlns:a16="http://schemas.microsoft.com/office/drawing/2014/main" id="{00000000-0008-0000-04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128" t="22223" r="27018" b="26900"/>
        <a:stretch/>
      </xdr:blipFill>
      <xdr:spPr>
        <a:xfrm>
          <a:off x="5946913" y="182218"/>
          <a:ext cx="3346174" cy="720588"/>
        </a:xfrm>
        <a:prstGeom prst="rect">
          <a:avLst/>
        </a:prstGeom>
      </xdr:spPr>
    </xdr:pic>
    <xdr:clientData/>
  </xdr:oneCellAnchor>
  <xdr:oneCellAnchor>
    <xdr:from>
      <xdr:col>0</xdr:col>
      <xdr:colOff>3538330</xdr:colOff>
      <xdr:row>46</xdr:row>
      <xdr:rowOff>0</xdr:rowOff>
    </xdr:from>
    <xdr:ext cx="6668880" cy="341457"/>
    <xdr:pic>
      <xdr:nvPicPr>
        <xdr:cNvPr id="3" name="Imagen 4">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1480" y="8655050"/>
          <a:ext cx="6668880" cy="341457"/>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350308</xdr:colOff>
      <xdr:row>99</xdr:row>
      <xdr:rowOff>91546</xdr:rowOff>
    </xdr:from>
    <xdr:ext cx="6215592" cy="330796"/>
    <xdr:pic>
      <xdr:nvPicPr>
        <xdr:cNvPr id="2" name="Imagen 4">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308" y="19149484"/>
          <a:ext cx="6215592" cy="33079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1849437</xdr:colOff>
      <xdr:row>0</xdr:row>
      <xdr:rowOff>134938</xdr:rowOff>
    </xdr:from>
    <xdr:ext cx="3346174" cy="720588"/>
    <xdr:pic>
      <xdr:nvPicPr>
        <xdr:cNvPr id="4" name="Picture 16">
          <a:extLst>
            <a:ext uri="{FF2B5EF4-FFF2-40B4-BE49-F238E27FC236}">
              <a16:creationId xmlns:a16="http://schemas.microsoft.com/office/drawing/2014/main" id="{00000000-0008-0000-0500-000004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7128" t="22223" r="27018" b="26900"/>
        <a:stretch/>
      </xdr:blipFill>
      <xdr:spPr>
        <a:xfrm>
          <a:off x="1849437" y="134938"/>
          <a:ext cx="3346174" cy="720588"/>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0</xdr:row>
      <xdr:rowOff>6350</xdr:rowOff>
    </xdr:from>
    <xdr:to>
      <xdr:col>0</xdr:col>
      <xdr:colOff>5810250</xdr:colOff>
      <xdr:row>6</xdr:row>
      <xdr:rowOff>95251</xdr:rowOff>
    </xdr:to>
    <xdr:pic>
      <xdr:nvPicPr>
        <xdr:cNvPr id="2" name="Picture 10">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350"/>
          <a:ext cx="5810249" cy="127000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139212</xdr:colOff>
      <xdr:row>89</xdr:row>
      <xdr:rowOff>189111</xdr:rowOff>
    </xdr:from>
    <xdr:to>
      <xdr:col>2</xdr:col>
      <xdr:colOff>558801</xdr:colOff>
      <xdr:row>91</xdr:row>
      <xdr:rowOff>145150</xdr:rowOff>
    </xdr:to>
    <xdr:pic>
      <xdr:nvPicPr>
        <xdr:cNvPr id="2" name="Imagen 4">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212" y="16941566"/>
          <a:ext cx="5026225" cy="3312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38100</xdr:rowOff>
    </xdr:from>
    <xdr:to>
      <xdr:col>2</xdr:col>
      <xdr:colOff>779462</xdr:colOff>
      <xdr:row>5</xdr:row>
      <xdr:rowOff>69850</xdr:rowOff>
    </xdr:to>
    <xdr:pic>
      <xdr:nvPicPr>
        <xdr:cNvPr id="3" name="Picture 16">
          <a:extLst>
            <a:ext uri="{FF2B5EF4-FFF2-40B4-BE49-F238E27FC236}">
              <a16:creationId xmlns:a16="http://schemas.microsoft.com/office/drawing/2014/main" id="{00000000-0008-0000-07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100"/>
          <a:ext cx="5383212" cy="9525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171451</xdr:colOff>
      <xdr:row>48</xdr:row>
      <xdr:rowOff>115889</xdr:rowOff>
    </xdr:from>
    <xdr:to>
      <xdr:col>2</xdr:col>
      <xdr:colOff>473075</xdr:colOff>
      <xdr:row>50</xdr:row>
      <xdr:rowOff>59151</xdr:rowOff>
    </xdr:to>
    <xdr:pic>
      <xdr:nvPicPr>
        <xdr:cNvPr id="2" name="Imagen 4">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1" y="9539289"/>
          <a:ext cx="4879974" cy="3115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142876</xdr:colOff>
      <xdr:row>0</xdr:row>
      <xdr:rowOff>0</xdr:rowOff>
    </xdr:from>
    <xdr:to>
      <xdr:col>4</xdr:col>
      <xdr:colOff>38101</xdr:colOff>
      <xdr:row>5</xdr:row>
      <xdr:rowOff>31750</xdr:rowOff>
    </xdr:to>
    <xdr:pic>
      <xdr:nvPicPr>
        <xdr:cNvPr id="3" name="Picture 16">
          <a:extLst>
            <a:ext uri="{FF2B5EF4-FFF2-40B4-BE49-F238E27FC236}">
              <a16:creationId xmlns:a16="http://schemas.microsoft.com/office/drawing/2014/main" id="{00000000-0008-0000-08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2876" y="0"/>
          <a:ext cx="5375275" cy="9525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3"/>
  <sheetViews>
    <sheetView showGridLines="0" topLeftCell="A12" workbookViewId="0">
      <selection activeCell="A19" sqref="A19"/>
    </sheetView>
  </sheetViews>
  <sheetFormatPr baseColWidth="10" defaultRowHeight="15" x14ac:dyDescent="0.25"/>
  <cols>
    <col min="1" max="1" width="84.5703125" customWidth="1"/>
  </cols>
  <sheetData>
    <row r="1" spans="1:1" ht="15.75" x14ac:dyDescent="0.25">
      <c r="A1" s="219"/>
    </row>
    <row r="2" spans="1:1" ht="15.75" x14ac:dyDescent="0.25">
      <c r="A2" s="219"/>
    </row>
    <row r="3" spans="1:1" s="93" customFormat="1" ht="15.75" x14ac:dyDescent="0.25">
      <c r="A3" s="219"/>
    </row>
    <row r="4" spans="1:1" s="93" customFormat="1" ht="15.75" x14ac:dyDescent="0.25">
      <c r="A4" s="219"/>
    </row>
    <row r="5" spans="1:1" s="93" customFormat="1" ht="15.75" x14ac:dyDescent="0.25">
      <c r="A5" s="219"/>
    </row>
    <row r="6" spans="1:1" s="93" customFormat="1" ht="15.75" x14ac:dyDescent="0.25">
      <c r="A6" s="219"/>
    </row>
    <row r="7" spans="1:1" s="93" customFormat="1" ht="15.75" x14ac:dyDescent="0.25">
      <c r="A7" s="219"/>
    </row>
    <row r="8" spans="1:1" s="93" customFormat="1" ht="15.75" x14ac:dyDescent="0.25">
      <c r="A8" s="219"/>
    </row>
    <row r="9" spans="1:1" ht="15.75" x14ac:dyDescent="0.25">
      <c r="A9" s="219" t="s">
        <v>226</v>
      </c>
    </row>
    <row r="10" spans="1:1" ht="15.75" x14ac:dyDescent="0.25">
      <c r="A10" s="219" t="s">
        <v>227</v>
      </c>
    </row>
    <row r="11" spans="1:1" ht="15.75" x14ac:dyDescent="0.25">
      <c r="A11" s="219" t="s">
        <v>228</v>
      </c>
    </row>
    <row r="12" spans="1:1" x14ac:dyDescent="0.25">
      <c r="A12" s="220"/>
    </row>
    <row r="13" spans="1:1" x14ac:dyDescent="0.25">
      <c r="A13" s="221" t="s">
        <v>229</v>
      </c>
    </row>
    <row r="14" spans="1:1" x14ac:dyDescent="0.25">
      <c r="A14" s="220"/>
    </row>
    <row r="15" spans="1:1" x14ac:dyDescent="0.25">
      <c r="A15" s="220"/>
    </row>
    <row r="16" spans="1:1" ht="15.75" x14ac:dyDescent="0.25">
      <c r="A16" s="219" t="s">
        <v>230</v>
      </c>
    </row>
    <row r="17" spans="1:1" ht="15.75" x14ac:dyDescent="0.25">
      <c r="A17" s="219"/>
    </row>
    <row r="18" spans="1:1" ht="15.75" x14ac:dyDescent="0.25">
      <c r="A18" s="222"/>
    </row>
    <row r="19" spans="1:1" ht="15.75" x14ac:dyDescent="0.25">
      <c r="A19" s="219" t="s">
        <v>231</v>
      </c>
    </row>
    <row r="20" spans="1:1" ht="15.75" x14ac:dyDescent="0.25">
      <c r="A20" s="222"/>
    </row>
    <row r="21" spans="1:1" ht="15.75" x14ac:dyDescent="0.25">
      <c r="A21" s="223"/>
    </row>
    <row r="22" spans="1:1" ht="15.75" x14ac:dyDescent="0.25">
      <c r="A22" s="223"/>
    </row>
    <row r="23" spans="1:1" ht="15.75" x14ac:dyDescent="0.25">
      <c r="A23" s="222"/>
    </row>
    <row r="24" spans="1:1" ht="15.75" x14ac:dyDescent="0.25">
      <c r="A24" s="222"/>
    </row>
    <row r="25" spans="1:1" ht="15.75" x14ac:dyDescent="0.25">
      <c r="A25" s="224"/>
    </row>
    <row r="26" spans="1:1" ht="15.75" x14ac:dyDescent="0.25">
      <c r="A26" s="224"/>
    </row>
    <row r="27" spans="1:1" x14ac:dyDescent="0.25">
      <c r="A27" s="221"/>
    </row>
    <row r="28" spans="1:1" x14ac:dyDescent="0.25">
      <c r="A28" s="221"/>
    </row>
    <row r="29" spans="1:1" x14ac:dyDescent="0.25">
      <c r="A29" s="221"/>
    </row>
    <row r="30" spans="1:1" x14ac:dyDescent="0.25">
      <c r="A30" s="221"/>
    </row>
    <row r="31" spans="1:1" x14ac:dyDescent="0.25">
      <c r="A31" s="221"/>
    </row>
    <row r="32" spans="1:1" x14ac:dyDescent="0.25">
      <c r="A32" s="221"/>
    </row>
    <row r="33" spans="1:1" x14ac:dyDescent="0.25">
      <c r="A33" s="221"/>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14999847407452621"/>
  </sheetPr>
  <dimension ref="A1:A33"/>
  <sheetViews>
    <sheetView showGridLines="0" topLeftCell="A13" workbookViewId="0">
      <selection activeCell="C31" sqref="C31"/>
    </sheetView>
  </sheetViews>
  <sheetFormatPr baseColWidth="10" defaultColWidth="10.85546875" defaultRowHeight="15" x14ac:dyDescent="0.25"/>
  <cols>
    <col min="1" max="1" width="84.5703125" style="93" customWidth="1"/>
    <col min="2" max="16384" width="10.85546875" style="93"/>
  </cols>
  <sheetData>
    <row r="1" spans="1:1" ht="15.75" x14ac:dyDescent="0.25">
      <c r="A1" s="219"/>
    </row>
    <row r="2" spans="1:1" ht="15.75" x14ac:dyDescent="0.25">
      <c r="A2" s="219"/>
    </row>
    <row r="3" spans="1:1" ht="15.75" x14ac:dyDescent="0.25">
      <c r="A3" s="219"/>
    </row>
    <row r="4" spans="1:1" ht="15.75" x14ac:dyDescent="0.25">
      <c r="A4" s="219"/>
    </row>
    <row r="5" spans="1:1" ht="15.75" x14ac:dyDescent="0.25">
      <c r="A5" s="219"/>
    </row>
    <row r="6" spans="1:1" ht="15.75" x14ac:dyDescent="0.25">
      <c r="A6" s="219"/>
    </row>
    <row r="7" spans="1:1" ht="15.75" x14ac:dyDescent="0.25">
      <c r="A7" s="219"/>
    </row>
    <row r="8" spans="1:1" ht="15.75" x14ac:dyDescent="0.25">
      <c r="A8" s="219"/>
    </row>
    <row r="9" spans="1:1" ht="15.75" x14ac:dyDescent="0.25">
      <c r="A9" s="219" t="s">
        <v>226</v>
      </c>
    </row>
    <row r="10" spans="1:1" ht="15.75" x14ac:dyDescent="0.25">
      <c r="A10" s="219" t="s">
        <v>227</v>
      </c>
    </row>
    <row r="11" spans="1:1" ht="15.75" x14ac:dyDescent="0.25">
      <c r="A11" s="219" t="s">
        <v>228</v>
      </c>
    </row>
    <row r="12" spans="1:1" x14ac:dyDescent="0.25">
      <c r="A12" s="220"/>
    </row>
    <row r="13" spans="1:1" x14ac:dyDescent="0.25">
      <c r="A13" s="221" t="s">
        <v>229</v>
      </c>
    </row>
    <row r="14" spans="1:1" x14ac:dyDescent="0.25">
      <c r="A14" s="220"/>
    </row>
    <row r="15" spans="1:1" x14ac:dyDescent="0.25">
      <c r="A15" s="220"/>
    </row>
    <row r="16" spans="1:1" ht="15.75" x14ac:dyDescent="0.25">
      <c r="A16" s="219" t="s">
        <v>230</v>
      </c>
    </row>
    <row r="17" spans="1:1" ht="15.75" x14ac:dyDescent="0.25">
      <c r="A17" s="219"/>
    </row>
    <row r="18" spans="1:1" ht="15.75" x14ac:dyDescent="0.25">
      <c r="A18" s="222"/>
    </row>
    <row r="19" spans="1:1" ht="15.75" x14ac:dyDescent="0.25">
      <c r="A19" s="219" t="s">
        <v>337</v>
      </c>
    </row>
    <row r="20" spans="1:1" ht="15.75" x14ac:dyDescent="0.25">
      <c r="A20" s="222"/>
    </row>
    <row r="21" spans="1:1" ht="15.75" x14ac:dyDescent="0.25">
      <c r="A21" s="223"/>
    </row>
    <row r="22" spans="1:1" ht="15.75" x14ac:dyDescent="0.25">
      <c r="A22" s="223"/>
    </row>
    <row r="23" spans="1:1" ht="15.75" x14ac:dyDescent="0.25">
      <c r="A23" s="222"/>
    </row>
    <row r="24" spans="1:1" ht="15.75" x14ac:dyDescent="0.25">
      <c r="A24" s="222"/>
    </row>
    <row r="25" spans="1:1" ht="15.75" x14ac:dyDescent="0.25">
      <c r="A25" s="224"/>
    </row>
    <row r="26" spans="1:1" ht="15.75" x14ac:dyDescent="0.25">
      <c r="A26" s="224"/>
    </row>
    <row r="27" spans="1:1" x14ac:dyDescent="0.25">
      <c r="A27" s="221"/>
    </row>
    <row r="28" spans="1:1" x14ac:dyDescent="0.25">
      <c r="A28" s="221"/>
    </row>
    <row r="29" spans="1:1" x14ac:dyDescent="0.25">
      <c r="A29" s="221"/>
    </row>
    <row r="30" spans="1:1" x14ac:dyDescent="0.25">
      <c r="A30" s="221"/>
    </row>
    <row r="31" spans="1:1" x14ac:dyDescent="0.25">
      <c r="A31" s="221"/>
    </row>
    <row r="32" spans="1:1" x14ac:dyDescent="0.25">
      <c r="A32" s="221"/>
    </row>
    <row r="33" spans="1:1" x14ac:dyDescent="0.25">
      <c r="A33" s="221"/>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sheetPr>
  <dimension ref="A7:G63"/>
  <sheetViews>
    <sheetView showGridLines="0" tabSelected="1" view="pageBreakPreview" zoomScale="130" zoomScaleNormal="130" zoomScaleSheetLayoutView="130" workbookViewId="0">
      <selection activeCell="A63" sqref="A63:F63"/>
    </sheetView>
  </sheetViews>
  <sheetFormatPr baseColWidth="10" defaultColWidth="11.42578125" defaultRowHeight="12" x14ac:dyDescent="0.2"/>
  <cols>
    <col min="1" max="1" width="56.28515625" style="4" customWidth="1"/>
    <col min="2" max="2" width="8.85546875" style="11" customWidth="1"/>
    <col min="3" max="3" width="1.42578125" style="11" customWidth="1"/>
    <col min="4" max="4" width="9.85546875" style="4" customWidth="1"/>
    <col min="5" max="5" width="5.140625" style="4" customWidth="1"/>
    <col min="6" max="6" width="10.28515625" style="4" customWidth="1"/>
    <col min="7" max="7" width="4.5703125" style="4" customWidth="1"/>
    <col min="8" max="16384" width="11.42578125" style="4"/>
  </cols>
  <sheetData>
    <row r="7" spans="1:6" ht="14.1" customHeight="1" x14ac:dyDescent="0.2">
      <c r="A7" s="117" t="s">
        <v>35</v>
      </c>
    </row>
    <row r="8" spans="1:6" ht="14.1" customHeight="1" x14ac:dyDescent="0.2">
      <c r="A8" s="117" t="s">
        <v>48</v>
      </c>
    </row>
    <row r="9" spans="1:6" ht="14.1" customHeight="1" x14ac:dyDescent="0.2">
      <c r="A9" s="117" t="s">
        <v>202</v>
      </c>
      <c r="B9" s="8"/>
      <c r="C9" s="8"/>
      <c r="D9" s="3"/>
      <c r="E9" s="3"/>
      <c r="F9" s="3"/>
    </row>
    <row r="10" spans="1:6" ht="14.1" customHeight="1" x14ac:dyDescent="0.2">
      <c r="A10" s="141" t="s">
        <v>218</v>
      </c>
      <c r="B10" s="4"/>
      <c r="C10" s="4"/>
      <c r="F10" s="10"/>
    </row>
    <row r="11" spans="1:6" ht="14.1" customHeight="1" x14ac:dyDescent="0.2">
      <c r="A11" s="141" t="s">
        <v>217</v>
      </c>
      <c r="B11" s="4"/>
      <c r="C11" s="4"/>
      <c r="F11" s="10"/>
    </row>
    <row r="12" spans="1:6" ht="14.1" customHeight="1" x14ac:dyDescent="0.2">
      <c r="A12" s="9"/>
      <c r="B12" s="4"/>
      <c r="C12" s="4"/>
      <c r="F12" s="10"/>
    </row>
    <row r="13" spans="1:6" ht="14.1" customHeight="1" x14ac:dyDescent="0.2">
      <c r="A13" s="26"/>
      <c r="B13" s="4"/>
      <c r="C13" s="12"/>
      <c r="D13" s="24" t="s">
        <v>9</v>
      </c>
      <c r="E13" s="25"/>
      <c r="F13" s="24" t="s">
        <v>10</v>
      </c>
    </row>
    <row r="14" spans="1:6" ht="14.1" customHeight="1" x14ac:dyDescent="0.2">
      <c r="A14" s="26"/>
      <c r="B14" s="4"/>
      <c r="C14" s="12"/>
      <c r="D14" s="12"/>
      <c r="E14" s="12"/>
      <c r="F14" s="12"/>
    </row>
    <row r="15" spans="1:6" ht="14.1" customHeight="1" x14ac:dyDescent="0.2">
      <c r="A15" s="118" t="s">
        <v>37</v>
      </c>
      <c r="B15" s="47"/>
      <c r="C15" s="47"/>
      <c r="D15" s="114">
        <v>878000</v>
      </c>
      <c r="E15" s="143"/>
      <c r="F15" s="114">
        <v>828000</v>
      </c>
    </row>
    <row r="16" spans="1:6" ht="14.1" customHeight="1" x14ac:dyDescent="0.2">
      <c r="A16" s="156"/>
      <c r="B16" s="47"/>
      <c r="C16" s="47"/>
      <c r="D16" s="143"/>
      <c r="E16" s="143"/>
      <c r="F16" s="143"/>
    </row>
    <row r="17" spans="1:6" ht="14.1" customHeight="1" x14ac:dyDescent="0.2">
      <c r="A17" s="218" t="s">
        <v>38</v>
      </c>
      <c r="B17" s="47"/>
      <c r="C17" s="47"/>
      <c r="D17" s="143"/>
      <c r="E17" s="143"/>
      <c r="F17" s="143"/>
    </row>
    <row r="18" spans="1:6" ht="14.1" customHeight="1" x14ac:dyDescent="0.2">
      <c r="A18" s="157" t="s">
        <v>178</v>
      </c>
      <c r="B18" s="47"/>
      <c r="C18" s="47"/>
      <c r="D18" s="143"/>
      <c r="E18" s="143"/>
      <c r="F18" s="143"/>
    </row>
    <row r="19" spans="1:6" ht="14.1" customHeight="1" x14ac:dyDescent="0.2">
      <c r="A19" s="157" t="s">
        <v>179</v>
      </c>
      <c r="B19" s="47"/>
      <c r="C19" s="47"/>
      <c r="D19" s="143"/>
      <c r="E19" s="143"/>
      <c r="F19" s="143"/>
    </row>
    <row r="20" spans="1:6" ht="14.1" customHeight="1" x14ac:dyDescent="0.2">
      <c r="A20" s="158" t="s">
        <v>39</v>
      </c>
      <c r="B20" s="47"/>
      <c r="C20" s="47"/>
      <c r="D20" s="65">
        <v>10000</v>
      </c>
      <c r="E20" s="143"/>
      <c r="F20" s="65">
        <v>9000</v>
      </c>
    </row>
    <row r="21" spans="1:6" ht="14.1" customHeight="1" x14ac:dyDescent="0.2">
      <c r="A21" s="158" t="s">
        <v>40</v>
      </c>
      <c r="B21" s="47"/>
      <c r="C21" s="47"/>
      <c r="D21" s="65">
        <v>20000</v>
      </c>
      <c r="E21" s="143"/>
      <c r="F21" s="65">
        <v>33536</v>
      </c>
    </row>
    <row r="22" spans="1:6" ht="25.5" customHeight="1" x14ac:dyDescent="0.2">
      <c r="A22" s="159" t="s">
        <v>180</v>
      </c>
      <c r="B22" s="47"/>
      <c r="C22" s="47"/>
      <c r="D22" s="143"/>
      <c r="E22" s="143"/>
      <c r="F22" s="143"/>
    </row>
    <row r="23" spans="1:6" ht="14.1" customHeight="1" x14ac:dyDescent="0.2">
      <c r="A23" s="160" t="s">
        <v>41</v>
      </c>
      <c r="B23" s="47"/>
      <c r="C23" s="47"/>
      <c r="D23" s="65">
        <v>2000</v>
      </c>
      <c r="E23" s="65"/>
      <c r="F23" s="65">
        <v>1400</v>
      </c>
    </row>
    <row r="24" spans="1:6" ht="14.1" customHeight="1" x14ac:dyDescent="0.2">
      <c r="A24" s="159" t="s">
        <v>181</v>
      </c>
      <c r="B24" s="47"/>
      <c r="C24" s="47"/>
      <c r="D24" s="65"/>
      <c r="E24" s="65"/>
      <c r="F24" s="65"/>
    </row>
    <row r="25" spans="1:6" ht="14.1" customHeight="1" x14ac:dyDescent="0.2">
      <c r="A25" s="160" t="s">
        <v>41</v>
      </c>
      <c r="B25" s="47"/>
      <c r="C25" s="47"/>
      <c r="D25" s="64">
        <v>-21210</v>
      </c>
      <c r="E25" s="65"/>
      <c r="F25" s="65">
        <v>14000</v>
      </c>
    </row>
    <row r="26" spans="1:6" ht="14.1" customHeight="1" x14ac:dyDescent="0.2">
      <c r="A26" s="159" t="s">
        <v>182</v>
      </c>
      <c r="B26" s="47"/>
      <c r="C26" s="47"/>
      <c r="D26" s="65"/>
      <c r="E26" s="65"/>
      <c r="F26" s="65"/>
    </row>
    <row r="27" spans="1:6" ht="14.1" customHeight="1" x14ac:dyDescent="0.2">
      <c r="A27" s="160" t="s">
        <v>41</v>
      </c>
      <c r="B27" s="47"/>
      <c r="C27" s="47"/>
      <c r="D27" s="65">
        <v>3400</v>
      </c>
      <c r="E27" s="65"/>
      <c r="F27" s="65">
        <v>1400</v>
      </c>
    </row>
    <row r="28" spans="1:6" ht="24.95" customHeight="1" x14ac:dyDescent="0.2">
      <c r="A28" s="161" t="s">
        <v>183</v>
      </c>
      <c r="B28" s="47"/>
      <c r="C28" s="47"/>
      <c r="D28" s="65"/>
      <c r="E28" s="65"/>
      <c r="F28" s="65"/>
    </row>
    <row r="29" spans="1:6" ht="14.1" customHeight="1" x14ac:dyDescent="0.2">
      <c r="A29" s="162" t="s">
        <v>42</v>
      </c>
      <c r="B29" s="47"/>
      <c r="C29" s="47"/>
      <c r="D29" s="163">
        <v>-400</v>
      </c>
      <c r="E29" s="143"/>
      <c r="F29" s="163">
        <v>-300</v>
      </c>
    </row>
    <row r="30" spans="1:6" ht="14.1" customHeight="1" x14ac:dyDescent="0.2">
      <c r="A30" s="164"/>
      <c r="B30" s="47"/>
      <c r="C30" s="47"/>
      <c r="D30" s="165">
        <f>SUM(D20:D29)</f>
        <v>13790</v>
      </c>
      <c r="E30" s="143"/>
      <c r="F30" s="165">
        <f>SUM(F20:F29)</f>
        <v>59036</v>
      </c>
    </row>
    <row r="31" spans="1:6" ht="14.1" customHeight="1" x14ac:dyDescent="0.2">
      <c r="A31" s="157" t="s">
        <v>184</v>
      </c>
      <c r="B31" s="47"/>
      <c r="C31" s="47"/>
      <c r="D31" s="121"/>
      <c r="E31" s="121"/>
      <c r="F31" s="121"/>
    </row>
    <row r="32" spans="1:6" ht="14.1" customHeight="1" x14ac:dyDescent="0.2">
      <c r="A32" s="159" t="s">
        <v>185</v>
      </c>
      <c r="B32" s="47"/>
      <c r="C32" s="47"/>
      <c r="D32" s="45"/>
      <c r="E32" s="45"/>
      <c r="F32" s="45"/>
    </row>
    <row r="33" spans="1:6" ht="14.1" customHeight="1" x14ac:dyDescent="0.2">
      <c r="A33" s="160" t="s">
        <v>41</v>
      </c>
      <c r="B33" s="47"/>
      <c r="C33" s="47"/>
      <c r="D33" s="111">
        <v>15000</v>
      </c>
      <c r="E33" s="45"/>
      <c r="F33" s="111">
        <v>14000</v>
      </c>
    </row>
    <row r="34" spans="1:6" ht="14.1" customHeight="1" x14ac:dyDescent="0.2">
      <c r="A34" s="160" t="s">
        <v>43</v>
      </c>
      <c r="B34" s="47"/>
      <c r="C34" s="47"/>
      <c r="D34" s="64">
        <v>-2000</v>
      </c>
      <c r="E34" s="111"/>
      <c r="F34" s="64">
        <v>-1000</v>
      </c>
    </row>
    <row r="35" spans="1:6" ht="14.1" customHeight="1" x14ac:dyDescent="0.2">
      <c r="A35" s="160" t="s">
        <v>44</v>
      </c>
      <c r="B35" s="47"/>
      <c r="C35" s="47"/>
      <c r="D35" s="111">
        <v>100</v>
      </c>
      <c r="E35" s="121"/>
      <c r="F35" s="111">
        <v>200</v>
      </c>
    </row>
    <row r="36" spans="1:6" ht="14.1" customHeight="1" x14ac:dyDescent="0.2">
      <c r="A36" s="159" t="s">
        <v>186</v>
      </c>
      <c r="B36" s="47"/>
      <c r="C36" s="47"/>
      <c r="D36" s="111"/>
      <c r="E36" s="121"/>
      <c r="F36" s="111"/>
    </row>
    <row r="37" spans="1:6" ht="14.1" customHeight="1" x14ac:dyDescent="0.2">
      <c r="A37" s="160" t="s">
        <v>41</v>
      </c>
      <c r="B37" s="47"/>
      <c r="C37" s="47"/>
      <c r="D37" s="111">
        <v>13000</v>
      </c>
      <c r="E37" s="121"/>
      <c r="F37" s="111">
        <v>7500</v>
      </c>
    </row>
    <row r="38" spans="1:6" ht="14.1" customHeight="1" x14ac:dyDescent="0.2">
      <c r="A38" s="160" t="s">
        <v>43</v>
      </c>
      <c r="B38" s="47"/>
      <c r="C38" s="47"/>
      <c r="D38" s="64">
        <v>-1000</v>
      </c>
      <c r="E38" s="121"/>
      <c r="F38" s="64">
        <v>-500</v>
      </c>
    </row>
    <row r="39" spans="1:6" ht="14.1" customHeight="1" x14ac:dyDescent="0.2">
      <c r="A39" s="160" t="s">
        <v>44</v>
      </c>
      <c r="B39" s="47"/>
      <c r="C39" s="47"/>
      <c r="D39" s="111">
        <v>200</v>
      </c>
      <c r="E39" s="121"/>
      <c r="F39" s="111">
        <v>300</v>
      </c>
    </row>
    <row r="40" spans="1:6" ht="14.1" customHeight="1" x14ac:dyDescent="0.2">
      <c r="A40" s="159" t="s">
        <v>182</v>
      </c>
      <c r="B40" s="47"/>
      <c r="C40" s="47"/>
      <c r="D40" s="111"/>
      <c r="E40" s="121"/>
      <c r="F40" s="111"/>
    </row>
    <row r="41" spans="1:6" ht="14.1" customHeight="1" x14ac:dyDescent="0.2">
      <c r="A41" s="160" t="s">
        <v>41</v>
      </c>
      <c r="B41" s="47"/>
      <c r="C41" s="47"/>
      <c r="D41" s="111">
        <v>1000</v>
      </c>
      <c r="E41" s="121"/>
      <c r="F41" s="111">
        <v>500</v>
      </c>
    </row>
    <row r="42" spans="1:6" ht="14.1" customHeight="1" x14ac:dyDescent="0.2">
      <c r="A42" s="160" t="s">
        <v>43</v>
      </c>
      <c r="B42" s="47"/>
      <c r="C42" s="47"/>
      <c r="D42" s="35">
        <v>0</v>
      </c>
      <c r="E42" s="121"/>
      <c r="F42" s="64">
        <v>-50</v>
      </c>
    </row>
    <row r="43" spans="1:6" ht="14.1" customHeight="1" x14ac:dyDescent="0.2">
      <c r="A43" s="160" t="s">
        <v>44</v>
      </c>
      <c r="B43" s="47"/>
      <c r="C43" s="47"/>
      <c r="D43" s="111">
        <v>10</v>
      </c>
      <c r="E43" s="121"/>
      <c r="F43" s="111">
        <v>14</v>
      </c>
    </row>
    <row r="44" spans="1:6" ht="26.1" customHeight="1" x14ac:dyDescent="0.2">
      <c r="A44" s="161" t="s">
        <v>183</v>
      </c>
      <c r="B44" s="47"/>
      <c r="C44" s="47"/>
      <c r="D44" s="121"/>
      <c r="E44" s="121"/>
      <c r="F44" s="121"/>
    </row>
    <row r="45" spans="1:6" ht="14.1" customHeight="1" x14ac:dyDescent="0.2">
      <c r="A45" s="166" t="s">
        <v>104</v>
      </c>
      <c r="B45" s="47"/>
      <c r="C45" s="47"/>
      <c r="D45" s="64">
        <v>-100</v>
      </c>
      <c r="E45" s="121"/>
      <c r="F45" s="35">
        <v>0</v>
      </c>
    </row>
    <row r="46" spans="1:6" ht="14.1" customHeight="1" x14ac:dyDescent="0.2">
      <c r="A46" s="167"/>
      <c r="B46" s="47"/>
      <c r="C46" s="47"/>
      <c r="D46" s="168">
        <f>SUM(D33:D45)</f>
        <v>26210</v>
      </c>
      <c r="E46" s="121"/>
      <c r="F46" s="123">
        <f>SUM(F33:F45)</f>
        <v>20964</v>
      </c>
    </row>
    <row r="47" spans="1:6" ht="14.1" customHeight="1" x14ac:dyDescent="0.2">
      <c r="A47" s="167"/>
      <c r="B47" s="47"/>
      <c r="C47" s="47"/>
      <c r="D47" s="169"/>
      <c r="E47" s="121"/>
      <c r="F47" s="169"/>
    </row>
    <row r="48" spans="1:6" ht="14.1" customHeight="1" x14ac:dyDescent="0.2">
      <c r="A48" s="170" t="s">
        <v>106</v>
      </c>
      <c r="B48" s="47"/>
      <c r="C48" s="47"/>
      <c r="D48" s="109">
        <f>D30+D46</f>
        <v>40000</v>
      </c>
      <c r="E48" s="121"/>
      <c r="F48" s="109">
        <f>F30+F46</f>
        <v>80000</v>
      </c>
    </row>
    <row r="49" spans="1:7" ht="14.1" customHeight="1" x14ac:dyDescent="0.2">
      <c r="A49" s="171"/>
      <c r="B49" s="47"/>
      <c r="C49" s="47"/>
      <c r="D49" s="109"/>
      <c r="E49" s="121"/>
      <c r="F49" s="123"/>
    </row>
    <row r="50" spans="1:7" ht="14.1" customHeight="1" thickBot="1" x14ac:dyDescent="0.25">
      <c r="A50" s="118" t="s">
        <v>45</v>
      </c>
      <c r="B50" s="47"/>
      <c r="C50" s="47"/>
      <c r="D50" s="139">
        <f>D15+D48</f>
        <v>918000</v>
      </c>
      <c r="E50" s="121"/>
      <c r="F50" s="139">
        <f>F15+F48</f>
        <v>908000</v>
      </c>
    </row>
    <row r="51" spans="1:7" ht="14.1" customHeight="1" thickTop="1" x14ac:dyDescent="0.2">
      <c r="A51" s="16"/>
    </row>
    <row r="52" spans="1:7" ht="14.1" customHeight="1" x14ac:dyDescent="0.2">
      <c r="B52" s="4"/>
      <c r="C52" s="4"/>
      <c r="D52" s="38"/>
      <c r="E52" s="11"/>
    </row>
    <row r="53" spans="1:7" ht="14.1" customHeight="1" x14ac:dyDescent="0.2">
      <c r="A53" s="281"/>
      <c r="B53" s="281"/>
      <c r="C53" s="281"/>
      <c r="D53" s="281"/>
      <c r="E53" s="281"/>
      <c r="F53" s="281"/>
      <c r="G53" s="275"/>
    </row>
    <row r="54" spans="1:7" ht="14.1" customHeight="1" x14ac:dyDescent="0.2"/>
    <row r="55" spans="1:7" x14ac:dyDescent="0.2">
      <c r="A55" s="172"/>
      <c r="D55" s="34"/>
      <c r="E55" s="7"/>
      <c r="F55" s="33"/>
    </row>
    <row r="56" spans="1:7" ht="36.6" customHeight="1" x14ac:dyDescent="0.2">
      <c r="D56" s="34"/>
      <c r="E56" s="7"/>
    </row>
    <row r="59" spans="1:7" ht="12" customHeight="1" x14ac:dyDescent="0.2">
      <c r="A59" s="15" t="s">
        <v>8</v>
      </c>
      <c r="B59" s="16"/>
      <c r="C59" s="16"/>
      <c r="D59" s="140"/>
      <c r="E59" s="140"/>
      <c r="F59" s="16"/>
    </row>
    <row r="60" spans="1:7" ht="14.1" customHeight="1" x14ac:dyDescent="0.2">
      <c r="A60" s="274" t="s">
        <v>338</v>
      </c>
      <c r="B60" s="274"/>
      <c r="C60" s="274"/>
      <c r="D60" s="274"/>
      <c r="E60" s="274"/>
      <c r="F60" s="274"/>
      <c r="G60" s="274"/>
    </row>
    <row r="61" spans="1:7" ht="14.1" customHeight="1" x14ac:dyDescent="0.2">
      <c r="A61" s="274" t="s">
        <v>46</v>
      </c>
      <c r="B61" s="274"/>
      <c r="C61" s="274"/>
      <c r="D61" s="274"/>
      <c r="E61" s="274"/>
      <c r="F61" s="274"/>
      <c r="G61" s="274"/>
    </row>
    <row r="62" spans="1:7" ht="24.95" customHeight="1" x14ac:dyDescent="0.2">
      <c r="A62" s="277" t="s">
        <v>220</v>
      </c>
      <c r="B62" s="277"/>
      <c r="C62" s="277"/>
      <c r="D62" s="277"/>
      <c r="E62" s="277"/>
      <c r="F62" s="277"/>
      <c r="G62" s="274"/>
    </row>
    <row r="63" spans="1:7" ht="28.5" customHeight="1" x14ac:dyDescent="0.2">
      <c r="A63" s="277" t="s">
        <v>215</v>
      </c>
      <c r="B63" s="277"/>
      <c r="C63" s="277"/>
      <c r="D63" s="277"/>
      <c r="E63" s="277"/>
      <c r="F63" s="277"/>
      <c r="G63" s="274"/>
    </row>
  </sheetData>
  <mergeCells count="3">
    <mergeCell ref="A53:F53"/>
    <mergeCell ref="A62:F62"/>
    <mergeCell ref="A63:F63"/>
  </mergeCells>
  <printOptions horizontalCentered="1"/>
  <pageMargins left="0.70866141732283472" right="0.70866141732283472" top="0.74803149606299213" bottom="0.74803149606299213" header="0.31496062992125984" footer="0.31496062992125984"/>
  <pageSetup paperSize="9" scale="77" orientation="portrait" r:id="rId1"/>
  <headerFooter>
    <oddFooter>&amp;R&amp;P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5:J118"/>
  <sheetViews>
    <sheetView showGridLines="0" topLeftCell="A34" zoomScale="130" zoomScaleNormal="130" zoomScaleSheetLayoutView="90" workbookViewId="0">
      <selection activeCell="B40" sqref="B40"/>
    </sheetView>
  </sheetViews>
  <sheetFormatPr baseColWidth="10" defaultColWidth="11.42578125" defaultRowHeight="15" x14ac:dyDescent="0.25"/>
  <cols>
    <col min="1" max="1" width="11.42578125" style="93"/>
    <col min="2" max="2" width="49" customWidth="1"/>
    <col min="3" max="3" width="7.85546875" style="2" customWidth="1"/>
    <col min="4" max="4" width="3.28515625" style="2" customWidth="1"/>
    <col min="5" max="5" width="12.85546875" customWidth="1"/>
    <col min="6" max="6" width="1.140625" customWidth="1"/>
    <col min="7" max="7" width="12.42578125" customWidth="1"/>
    <col min="8" max="8" width="5.85546875" hidden="1" customWidth="1"/>
  </cols>
  <sheetData>
    <row r="5" spans="2:8" ht="14.1" customHeight="1" x14ac:dyDescent="0.25"/>
    <row r="6" spans="2:8" ht="14.1" customHeight="1" x14ac:dyDescent="0.25">
      <c r="B6" s="117" t="s">
        <v>35</v>
      </c>
      <c r="C6"/>
    </row>
    <row r="7" spans="2:8" s="93" customFormat="1" ht="14.1" customHeight="1" x14ac:dyDescent="0.25">
      <c r="B7" s="117" t="s">
        <v>48</v>
      </c>
      <c r="D7" s="94"/>
    </row>
    <row r="8" spans="2:8" ht="14.1" customHeight="1" x14ac:dyDescent="0.25">
      <c r="B8" s="117" t="s">
        <v>192</v>
      </c>
      <c r="C8"/>
    </row>
    <row r="9" spans="2:8" ht="14.1" customHeight="1" x14ac:dyDescent="0.25">
      <c r="B9" s="52" t="s">
        <v>216</v>
      </c>
      <c r="C9" s="39"/>
      <c r="D9" s="20"/>
      <c r="E9" s="21"/>
      <c r="F9" s="21"/>
      <c r="G9" s="21"/>
      <c r="H9" s="21"/>
    </row>
    <row r="10" spans="2:8" ht="14.1" customHeight="1" x14ac:dyDescent="0.25">
      <c r="B10" s="117" t="s">
        <v>217</v>
      </c>
      <c r="C10" s="20"/>
      <c r="D10" s="20"/>
      <c r="E10" s="21"/>
      <c r="F10" s="21"/>
      <c r="G10" s="21"/>
      <c r="H10" s="21"/>
    </row>
    <row r="11" spans="2:8" ht="18.600000000000001" customHeight="1" x14ac:dyDescent="0.25">
      <c r="B11" s="23"/>
      <c r="C11" s="24" t="s">
        <v>203</v>
      </c>
      <c r="D11" s="25"/>
      <c r="E11" s="24" t="s">
        <v>9</v>
      </c>
      <c r="F11" s="25"/>
      <c r="G11" s="24" t="s">
        <v>10</v>
      </c>
      <c r="H11" s="25"/>
    </row>
    <row r="12" spans="2:8" ht="14.1" customHeight="1" x14ac:dyDescent="0.25">
      <c r="B12" s="118" t="s">
        <v>17</v>
      </c>
      <c r="C12" s="45"/>
      <c r="D12" s="45"/>
      <c r="E12" s="69"/>
      <c r="F12" s="69"/>
      <c r="G12" s="69"/>
      <c r="H12" s="27"/>
    </row>
    <row r="13" spans="2:8" ht="14.1" customHeight="1" x14ac:dyDescent="0.25">
      <c r="B13" s="45" t="s">
        <v>110</v>
      </c>
      <c r="C13" s="47"/>
      <c r="D13" s="47"/>
      <c r="E13" s="119"/>
      <c r="F13" s="120"/>
      <c r="G13" s="119"/>
      <c r="H13" s="29"/>
    </row>
    <row r="14" spans="2:8" ht="14.1" customHeight="1" x14ac:dyDescent="0.25">
      <c r="B14" s="45" t="s">
        <v>111</v>
      </c>
      <c r="C14" s="47"/>
      <c r="D14" s="47"/>
      <c r="E14" s="69"/>
      <c r="F14" s="69"/>
      <c r="G14" s="69"/>
      <c r="H14" s="27"/>
    </row>
    <row r="15" spans="2:8" ht="14.1" customHeight="1" x14ac:dyDescent="0.25">
      <c r="B15" s="121" t="s">
        <v>0</v>
      </c>
      <c r="C15" s="47"/>
      <c r="D15" s="47"/>
      <c r="E15" s="111">
        <v>545922</v>
      </c>
      <c r="F15" s="121"/>
      <c r="G15" s="111">
        <v>387443</v>
      </c>
      <c r="H15" s="30"/>
    </row>
    <row r="16" spans="2:8" ht="14.1" customHeight="1" x14ac:dyDescent="0.25">
      <c r="B16" s="121" t="s">
        <v>1</v>
      </c>
      <c r="C16" s="122"/>
      <c r="D16" s="122"/>
      <c r="E16" s="111">
        <v>4700000</v>
      </c>
      <c r="F16" s="111"/>
      <c r="G16" s="111">
        <v>3300000</v>
      </c>
      <c r="H16" s="30"/>
    </row>
    <row r="17" spans="2:8" ht="14.1" customHeight="1" x14ac:dyDescent="0.25">
      <c r="B17" s="121" t="s">
        <v>112</v>
      </c>
      <c r="C17" s="122"/>
      <c r="D17" s="122"/>
      <c r="E17" s="111">
        <v>76000</v>
      </c>
      <c r="F17" s="111"/>
      <c r="G17" s="111">
        <v>86000</v>
      </c>
      <c r="H17" s="30"/>
    </row>
    <row r="18" spans="2:8" ht="14.1" customHeight="1" x14ac:dyDescent="0.25">
      <c r="B18" s="121" t="s">
        <v>113</v>
      </c>
      <c r="C18" s="122"/>
      <c r="D18" s="122"/>
      <c r="E18" s="111">
        <v>353</v>
      </c>
      <c r="F18" s="111"/>
      <c r="G18" s="111">
        <v>894</v>
      </c>
      <c r="H18" s="30"/>
    </row>
    <row r="19" spans="2:8" ht="14.1" customHeight="1" x14ac:dyDescent="0.25">
      <c r="B19" s="121" t="s">
        <v>114</v>
      </c>
      <c r="C19" s="122"/>
      <c r="D19" s="122"/>
      <c r="E19" s="109">
        <v>5323</v>
      </c>
      <c r="F19" s="121"/>
      <c r="G19" s="109">
        <v>3777</v>
      </c>
      <c r="H19" s="30"/>
    </row>
    <row r="20" spans="2:8" x14ac:dyDescent="0.25">
      <c r="B20" s="121"/>
      <c r="C20" s="122"/>
      <c r="D20" s="122"/>
      <c r="E20" s="123">
        <f>SUM(E15:E19)</f>
        <v>5327598</v>
      </c>
      <c r="F20" s="121"/>
      <c r="G20" s="123">
        <f>SUM(G15:G19)</f>
        <v>3778114</v>
      </c>
      <c r="H20" s="30"/>
    </row>
    <row r="21" spans="2:8" x14ac:dyDescent="0.25">
      <c r="B21" s="45" t="s">
        <v>115</v>
      </c>
      <c r="C21" s="122"/>
      <c r="D21" s="122"/>
      <c r="E21" s="124"/>
      <c r="F21" s="124"/>
      <c r="G21" s="124"/>
      <c r="H21" s="28"/>
    </row>
    <row r="22" spans="2:8" ht="14.1" customHeight="1" x14ac:dyDescent="0.25">
      <c r="B22" s="121" t="s">
        <v>0</v>
      </c>
      <c r="C22" s="125"/>
      <c r="D22" s="125"/>
      <c r="E22" s="111">
        <v>700000</v>
      </c>
      <c r="F22" s="111"/>
      <c r="G22" s="111">
        <v>500000</v>
      </c>
      <c r="H22" s="28"/>
    </row>
    <row r="23" spans="2:8" ht="14.1" customHeight="1" x14ac:dyDescent="0.25">
      <c r="B23" s="121" t="s">
        <v>1</v>
      </c>
      <c r="C23" s="122"/>
      <c r="D23" s="122"/>
      <c r="E23" s="111">
        <v>40000</v>
      </c>
      <c r="F23" s="111"/>
      <c r="G23" s="111">
        <v>20000</v>
      </c>
      <c r="H23" s="28"/>
    </row>
    <row r="24" spans="2:8" ht="14.1" customHeight="1" x14ac:dyDescent="0.25">
      <c r="B24" s="121" t="s">
        <v>112</v>
      </c>
      <c r="C24" s="122"/>
      <c r="D24" s="122"/>
      <c r="E24" s="111">
        <v>2000</v>
      </c>
      <c r="F24" s="111"/>
      <c r="G24" s="111">
        <v>6000</v>
      </c>
      <c r="H24" s="28"/>
    </row>
    <row r="25" spans="2:8" ht="14.1" customHeight="1" x14ac:dyDescent="0.25">
      <c r="B25" s="121" t="s">
        <v>113</v>
      </c>
      <c r="C25" s="122"/>
      <c r="D25" s="122"/>
      <c r="E25" s="111">
        <v>400</v>
      </c>
      <c r="F25" s="111"/>
      <c r="G25" s="111">
        <v>800</v>
      </c>
      <c r="H25" s="28"/>
    </row>
    <row r="26" spans="2:8" ht="14.1" customHeight="1" x14ac:dyDescent="0.25">
      <c r="B26" s="121" t="s">
        <v>114</v>
      </c>
      <c r="C26" s="122"/>
      <c r="D26" s="122"/>
      <c r="E26" s="109">
        <v>2</v>
      </c>
      <c r="F26" s="111"/>
      <c r="G26" s="109">
        <v>86</v>
      </c>
      <c r="H26" s="28"/>
    </row>
    <row r="27" spans="2:8" x14ac:dyDescent="0.25">
      <c r="B27" s="121"/>
      <c r="C27" s="122"/>
      <c r="D27" s="122"/>
      <c r="E27" s="123">
        <f>SUM(E22:E26)</f>
        <v>742402</v>
      </c>
      <c r="F27" s="124"/>
      <c r="G27" s="123">
        <f>SUM(G22:G26)</f>
        <v>526886</v>
      </c>
      <c r="H27" s="28"/>
    </row>
    <row r="28" spans="2:8" x14ac:dyDescent="0.25">
      <c r="B28" s="45"/>
      <c r="C28" s="122"/>
      <c r="D28" s="122"/>
      <c r="E28" s="123">
        <f>E20+E27</f>
        <v>6070000</v>
      </c>
      <c r="F28" s="124"/>
      <c r="G28" s="123">
        <f>G20+G27</f>
        <v>4305000</v>
      </c>
      <c r="H28" s="28"/>
    </row>
    <row r="29" spans="2:8" ht="10.5" customHeight="1" x14ac:dyDescent="0.25">
      <c r="B29" s="121"/>
      <c r="C29" s="122"/>
      <c r="D29" s="122"/>
      <c r="E29" s="111"/>
      <c r="F29" s="124"/>
      <c r="G29" s="124"/>
      <c r="H29" s="28"/>
    </row>
    <row r="30" spans="2:8" ht="14.1" customHeight="1" x14ac:dyDescent="0.25">
      <c r="B30" s="45" t="s">
        <v>116</v>
      </c>
      <c r="C30" s="122"/>
      <c r="D30" s="122"/>
      <c r="E30" s="111">
        <v>2400000</v>
      </c>
      <c r="F30" s="121"/>
      <c r="G30" s="111">
        <v>1060000</v>
      </c>
      <c r="H30" s="27"/>
    </row>
    <row r="31" spans="2:8" ht="27.75" customHeight="1" x14ac:dyDescent="0.25">
      <c r="B31" s="126" t="s">
        <v>117</v>
      </c>
      <c r="C31" s="122"/>
      <c r="D31" s="122"/>
      <c r="E31" s="111">
        <v>3900000</v>
      </c>
      <c r="F31" s="111"/>
      <c r="G31" s="111">
        <v>1120000</v>
      </c>
      <c r="H31" s="30"/>
    </row>
    <row r="32" spans="2:8" ht="14.1" customHeight="1" x14ac:dyDescent="0.25">
      <c r="B32" s="45" t="s">
        <v>118</v>
      </c>
      <c r="C32" s="127"/>
      <c r="D32" s="127"/>
      <c r="E32" s="128"/>
      <c r="F32" s="128"/>
      <c r="G32" s="128"/>
      <c r="H32" s="30"/>
    </row>
    <row r="33" spans="2:10" s="1" customFormat="1" ht="14.1" customHeight="1" x14ac:dyDescent="0.25">
      <c r="B33" s="118" t="s">
        <v>119</v>
      </c>
      <c r="C33" s="122"/>
      <c r="D33" s="122"/>
      <c r="E33" s="111">
        <f>4191000+10556000</f>
        <v>14747000</v>
      </c>
      <c r="F33" s="111"/>
      <c r="G33" s="111">
        <f>1113000+13646000</f>
        <v>14759000</v>
      </c>
      <c r="H33" s="30"/>
      <c r="I33" s="36"/>
    </row>
    <row r="34" spans="2:10" ht="14.1" customHeight="1" x14ac:dyDescent="0.25">
      <c r="B34" s="45" t="s">
        <v>233</v>
      </c>
      <c r="C34" s="122"/>
      <c r="D34" s="122"/>
      <c r="E34" s="111"/>
      <c r="F34" s="111"/>
      <c r="G34" s="111"/>
      <c r="H34" s="30"/>
    </row>
    <row r="35" spans="2:10" ht="14.1" customHeight="1" x14ac:dyDescent="0.25">
      <c r="B35" s="129" t="s">
        <v>3</v>
      </c>
      <c r="C35" s="122"/>
      <c r="D35" s="122"/>
      <c r="E35" s="111">
        <v>37600000</v>
      </c>
      <c r="F35" s="111"/>
      <c r="G35" s="111">
        <v>35000000</v>
      </c>
      <c r="H35" s="30"/>
      <c r="I35" s="32"/>
    </row>
    <row r="36" spans="2:10" ht="14.1" customHeight="1" x14ac:dyDescent="0.25">
      <c r="B36" s="129" t="s">
        <v>4</v>
      </c>
      <c r="C36" s="122"/>
      <c r="D36" s="122"/>
      <c r="E36" s="111">
        <v>8000000</v>
      </c>
      <c r="F36" s="111"/>
      <c r="G36" s="111">
        <v>7500000</v>
      </c>
      <c r="H36" s="30"/>
      <c r="I36" s="32"/>
    </row>
    <row r="37" spans="2:10" ht="14.1" customHeight="1" x14ac:dyDescent="0.25">
      <c r="B37" s="129" t="s">
        <v>5</v>
      </c>
      <c r="C37" s="122"/>
      <c r="D37" s="122"/>
      <c r="E37" s="111">
        <v>5000000</v>
      </c>
      <c r="F37" s="111"/>
      <c r="G37" s="111">
        <v>4500000</v>
      </c>
      <c r="H37" s="30"/>
      <c r="I37" s="32"/>
    </row>
    <row r="38" spans="2:10" ht="14.1" customHeight="1" x14ac:dyDescent="0.25">
      <c r="B38" s="129" t="s">
        <v>6</v>
      </c>
      <c r="C38" s="122"/>
      <c r="D38" s="122"/>
      <c r="E38" s="111">
        <v>1000000</v>
      </c>
      <c r="F38" s="111"/>
      <c r="G38" s="111">
        <v>1000000</v>
      </c>
      <c r="H38" s="30"/>
      <c r="I38" s="32"/>
    </row>
    <row r="39" spans="2:10" ht="14.1" customHeight="1" x14ac:dyDescent="0.25">
      <c r="B39" s="129" t="s">
        <v>120</v>
      </c>
      <c r="C39" s="122"/>
      <c r="D39" s="122"/>
      <c r="E39" s="111">
        <v>1500000</v>
      </c>
      <c r="F39" s="111"/>
      <c r="G39" s="111">
        <v>1200000</v>
      </c>
      <c r="H39" s="30"/>
      <c r="I39" s="32"/>
    </row>
    <row r="40" spans="2:10" ht="15.75" customHeight="1" x14ac:dyDescent="0.25">
      <c r="B40" s="130" t="s">
        <v>339</v>
      </c>
      <c r="C40" s="122"/>
      <c r="D40" s="122"/>
      <c r="E40" s="131">
        <v>-130000</v>
      </c>
      <c r="F40" s="111"/>
      <c r="G40" s="131">
        <v>-182000</v>
      </c>
      <c r="H40" s="30"/>
      <c r="I40" s="32"/>
    </row>
    <row r="41" spans="2:10" ht="14.1" customHeight="1" x14ac:dyDescent="0.25">
      <c r="B41" s="130" t="s">
        <v>121</v>
      </c>
      <c r="C41" s="122"/>
      <c r="D41" s="122"/>
      <c r="E41" s="111">
        <v>7233000</v>
      </c>
      <c r="F41" s="111"/>
      <c r="G41" s="111">
        <v>6290000</v>
      </c>
      <c r="H41" s="30"/>
      <c r="I41" s="32"/>
    </row>
    <row r="42" spans="2:10" ht="14.1" customHeight="1" x14ac:dyDescent="0.25">
      <c r="B42" s="129" t="s">
        <v>193</v>
      </c>
      <c r="C42" s="122"/>
      <c r="D42" s="122"/>
      <c r="E42" s="131">
        <v>-1000000</v>
      </c>
      <c r="F42" s="111"/>
      <c r="G42" s="131">
        <v>-2100000</v>
      </c>
      <c r="H42" s="30"/>
      <c r="I42" s="32"/>
    </row>
    <row r="43" spans="2:10" ht="14.1" customHeight="1" x14ac:dyDescent="0.25">
      <c r="B43" s="45"/>
      <c r="C43" s="122"/>
      <c r="D43" s="122"/>
      <c r="E43" s="123">
        <f>SUM(E35:E42)</f>
        <v>59203000</v>
      </c>
      <c r="F43" s="111"/>
      <c r="G43" s="123">
        <f>SUM(G35:G42)</f>
        <v>53208000</v>
      </c>
      <c r="H43" s="30"/>
      <c r="J43" s="32"/>
    </row>
    <row r="44" spans="2:10" ht="14.1" customHeight="1" x14ac:dyDescent="0.25">
      <c r="B44" s="132"/>
      <c r="C44" s="122"/>
      <c r="D44" s="122"/>
      <c r="E44" s="123">
        <f>+E33+E43</f>
        <v>73950000</v>
      </c>
      <c r="F44" s="111"/>
      <c r="G44" s="123">
        <f>+G33+G43</f>
        <v>67967000</v>
      </c>
      <c r="H44" s="30"/>
    </row>
    <row r="45" spans="2:10" ht="14.1" customHeight="1" x14ac:dyDescent="0.25">
      <c r="B45" s="133"/>
      <c r="C45" s="122"/>
      <c r="D45" s="122"/>
      <c r="E45" s="111"/>
      <c r="F45" s="111"/>
      <c r="G45" s="111"/>
      <c r="H45" s="30"/>
    </row>
    <row r="46" spans="2:10" ht="14.1" customHeight="1" x14ac:dyDescent="0.25">
      <c r="B46" s="45" t="s">
        <v>122</v>
      </c>
      <c r="C46" s="122"/>
      <c r="D46" s="122"/>
      <c r="E46" s="111">
        <v>10061000</v>
      </c>
      <c r="F46" s="111"/>
      <c r="G46" s="111">
        <v>6273000</v>
      </c>
      <c r="H46" s="30"/>
    </row>
    <row r="47" spans="2:10" ht="14.1" customHeight="1" x14ac:dyDescent="0.25">
      <c r="B47" s="45" t="s">
        <v>20</v>
      </c>
      <c r="C47" s="122"/>
      <c r="D47" s="122"/>
      <c r="E47" s="111">
        <v>9000</v>
      </c>
      <c r="F47" s="111"/>
      <c r="G47" s="111">
        <v>5000</v>
      </c>
      <c r="H47" s="27"/>
      <c r="I47" s="32"/>
    </row>
    <row r="48" spans="2:10" ht="14.1" customHeight="1" x14ac:dyDescent="0.25">
      <c r="B48" s="45" t="s">
        <v>21</v>
      </c>
      <c r="C48" s="122"/>
      <c r="D48" s="122"/>
      <c r="E48" s="111">
        <v>1004000</v>
      </c>
      <c r="F48" s="111"/>
      <c r="G48" s="111">
        <v>1083000</v>
      </c>
      <c r="H48" s="27"/>
    </row>
    <row r="49" spans="2:10" ht="14.1" customHeight="1" x14ac:dyDescent="0.25">
      <c r="B49" s="45" t="s">
        <v>7</v>
      </c>
      <c r="C49" s="122"/>
      <c r="D49" s="122"/>
      <c r="E49" s="111">
        <v>112000</v>
      </c>
      <c r="F49" s="111"/>
      <c r="G49" s="111">
        <v>108000</v>
      </c>
      <c r="H49" s="27"/>
      <c r="I49" s="32"/>
    </row>
    <row r="50" spans="2:10" ht="14.1" customHeight="1" x14ac:dyDescent="0.25">
      <c r="B50" s="45" t="s">
        <v>123</v>
      </c>
      <c r="C50" s="12"/>
      <c r="D50" s="12"/>
      <c r="E50" s="111">
        <v>1510000</v>
      </c>
      <c r="F50" s="111"/>
      <c r="G50" s="111">
        <v>1550000</v>
      </c>
      <c r="H50" s="27"/>
      <c r="I50" s="32"/>
    </row>
    <row r="51" spans="2:10" ht="14.1" customHeight="1" x14ac:dyDescent="0.25">
      <c r="B51" s="45" t="s">
        <v>124</v>
      </c>
      <c r="C51" s="122"/>
      <c r="D51" s="122"/>
      <c r="E51" s="111">
        <v>10000</v>
      </c>
      <c r="F51" s="111"/>
      <c r="G51" s="111">
        <v>70000</v>
      </c>
      <c r="H51" s="27"/>
      <c r="I51" s="32"/>
    </row>
    <row r="52" spans="2:10" ht="14.1" customHeight="1" x14ac:dyDescent="0.25">
      <c r="B52" s="45" t="s">
        <v>125</v>
      </c>
      <c r="C52" s="122"/>
      <c r="D52" s="122"/>
      <c r="E52" s="111">
        <v>3000</v>
      </c>
      <c r="F52" s="111"/>
      <c r="G52" s="111">
        <v>8000</v>
      </c>
      <c r="H52" s="27"/>
    </row>
    <row r="53" spans="2:10" ht="14.1" customHeight="1" x14ac:dyDescent="0.25">
      <c r="B53" s="45" t="s">
        <v>126</v>
      </c>
      <c r="C53" s="122"/>
      <c r="D53" s="122"/>
      <c r="E53" s="111">
        <v>2500000</v>
      </c>
      <c r="F53" s="121"/>
      <c r="G53" s="111">
        <v>2600000</v>
      </c>
      <c r="H53" s="27"/>
      <c r="I53" s="32"/>
    </row>
    <row r="54" spans="2:10" ht="14.1" customHeight="1" thickBot="1" x14ac:dyDescent="0.3">
      <c r="B54" s="45" t="s">
        <v>18</v>
      </c>
      <c r="C54" s="122"/>
      <c r="D54" s="122"/>
      <c r="E54" s="134">
        <f>E28+E30+E31+E44+E46+E47+E48+E49+E50+E51+E52+E53</f>
        <v>101529000</v>
      </c>
      <c r="F54" s="121"/>
      <c r="G54" s="134">
        <f>G28+G30+G31+G44+G46+G47+G48+G49+G50+G51+G52+G53</f>
        <v>86149000</v>
      </c>
      <c r="H54" s="27"/>
      <c r="J54" s="32"/>
    </row>
    <row r="55" spans="2:10" ht="15.75" thickTop="1" x14ac:dyDescent="0.25">
      <c r="B55" s="45"/>
      <c r="C55" s="122"/>
      <c r="D55" s="122"/>
      <c r="E55" s="45"/>
      <c r="F55" s="45"/>
      <c r="G55" s="45"/>
      <c r="H55" s="27"/>
    </row>
    <row r="56" spans="2:10" ht="14.1" customHeight="1" x14ac:dyDescent="0.25">
      <c r="B56" s="118" t="s">
        <v>19</v>
      </c>
      <c r="C56" s="122"/>
      <c r="D56" s="122"/>
      <c r="E56" s="45"/>
      <c r="F56" s="45"/>
      <c r="G56" s="45"/>
      <c r="H56" s="27"/>
    </row>
    <row r="57" spans="2:10" ht="14.1" customHeight="1" x14ac:dyDescent="0.25">
      <c r="B57" s="45" t="s">
        <v>127</v>
      </c>
      <c r="C57" s="122"/>
      <c r="D57" s="122"/>
      <c r="E57" s="69"/>
      <c r="F57" s="69"/>
      <c r="G57" s="69"/>
      <c r="H57" s="27"/>
    </row>
    <row r="58" spans="2:10" ht="14.1" customHeight="1" x14ac:dyDescent="0.25">
      <c r="B58" s="45" t="s">
        <v>128</v>
      </c>
      <c r="C58" s="122"/>
      <c r="D58" s="122"/>
      <c r="E58" s="69"/>
      <c r="F58" s="69"/>
      <c r="G58" s="69"/>
      <c r="H58" s="27"/>
    </row>
    <row r="59" spans="2:10" ht="14.1" customHeight="1" x14ac:dyDescent="0.25">
      <c r="B59" s="118" t="s">
        <v>129</v>
      </c>
      <c r="C59" s="122"/>
      <c r="D59" s="122"/>
      <c r="E59" s="69"/>
      <c r="F59" s="69"/>
      <c r="G59" s="69"/>
      <c r="H59" s="27"/>
    </row>
    <row r="60" spans="2:10" ht="14.1" customHeight="1" x14ac:dyDescent="0.25">
      <c r="B60" s="129" t="s">
        <v>130</v>
      </c>
      <c r="C60" s="122"/>
      <c r="D60" s="122"/>
      <c r="E60" s="111">
        <v>15000000</v>
      </c>
      <c r="F60" s="111"/>
      <c r="G60" s="111">
        <v>13000000</v>
      </c>
      <c r="H60" s="27"/>
    </row>
    <row r="61" spans="2:10" ht="14.1" customHeight="1" x14ac:dyDescent="0.25">
      <c r="B61" s="129" t="s">
        <v>131</v>
      </c>
      <c r="C61" s="122"/>
      <c r="D61" s="122"/>
      <c r="E61" s="111">
        <v>10000000</v>
      </c>
      <c r="F61" s="111"/>
      <c r="G61" s="111">
        <v>10000000</v>
      </c>
      <c r="H61" s="27"/>
    </row>
    <row r="62" spans="2:10" ht="14.1" customHeight="1" x14ac:dyDescent="0.25">
      <c r="B62" s="129" t="s">
        <v>132</v>
      </c>
      <c r="C62" s="122"/>
      <c r="D62" s="122"/>
      <c r="E62" s="111">
        <v>5000000</v>
      </c>
      <c r="F62" s="111"/>
      <c r="G62" s="111">
        <v>9000000</v>
      </c>
      <c r="H62" s="27"/>
    </row>
    <row r="63" spans="2:10" ht="14.1" customHeight="1" x14ac:dyDescent="0.25">
      <c r="B63" s="129" t="s">
        <v>133</v>
      </c>
      <c r="C63" s="122"/>
      <c r="D63" s="122"/>
      <c r="E63" s="109">
        <v>1000000</v>
      </c>
      <c r="F63" s="111"/>
      <c r="G63" s="109">
        <v>1000000</v>
      </c>
      <c r="H63" s="27"/>
    </row>
    <row r="64" spans="2:10" ht="14.1" customHeight="1" x14ac:dyDescent="0.25">
      <c r="B64" s="133"/>
      <c r="C64" s="122"/>
      <c r="D64" s="122"/>
      <c r="E64" s="123">
        <f>SUM(E60:E63)</f>
        <v>31000000</v>
      </c>
      <c r="F64" s="121"/>
      <c r="G64" s="123">
        <f>SUM(G60:G63)</f>
        <v>33000000</v>
      </c>
      <c r="H64" s="27"/>
      <c r="I64" s="32"/>
    </row>
    <row r="65" spans="2:9" ht="14.1" customHeight="1" x14ac:dyDescent="0.25">
      <c r="B65" s="118" t="s">
        <v>115</v>
      </c>
      <c r="C65" s="122"/>
      <c r="D65" s="122"/>
      <c r="E65" s="121"/>
      <c r="F65" s="121"/>
      <c r="G65" s="121"/>
      <c r="H65" s="27"/>
    </row>
    <row r="66" spans="2:9" ht="14.1" customHeight="1" x14ac:dyDescent="0.25">
      <c r="B66" s="129" t="s">
        <v>130</v>
      </c>
      <c r="C66" s="122"/>
      <c r="D66" s="122"/>
      <c r="E66" s="111">
        <v>15000000</v>
      </c>
      <c r="F66" s="121"/>
      <c r="G66" s="111">
        <v>10000000</v>
      </c>
      <c r="H66" s="27"/>
    </row>
    <row r="67" spans="2:9" ht="14.1" customHeight="1" x14ac:dyDescent="0.25">
      <c r="B67" s="129" t="s">
        <v>131</v>
      </c>
      <c r="C67" s="122"/>
      <c r="D67" s="122"/>
      <c r="E67" s="111">
        <v>10000000</v>
      </c>
      <c r="F67" s="121"/>
      <c r="G67" s="111">
        <v>5000000</v>
      </c>
      <c r="H67" s="27"/>
    </row>
    <row r="68" spans="2:9" ht="14.1" customHeight="1" x14ac:dyDescent="0.25">
      <c r="B68" s="129" t="s">
        <v>132</v>
      </c>
      <c r="C68" s="122"/>
      <c r="D68" s="122"/>
      <c r="E68" s="111">
        <v>5000000</v>
      </c>
      <c r="F68" s="121"/>
      <c r="G68" s="111">
        <v>602000</v>
      </c>
      <c r="H68" s="27"/>
    </row>
    <row r="69" spans="2:9" ht="14.1" customHeight="1" x14ac:dyDescent="0.25">
      <c r="B69" s="129" t="s">
        <v>133</v>
      </c>
      <c r="C69" s="122"/>
      <c r="D69" s="122"/>
      <c r="E69" s="109">
        <v>500000</v>
      </c>
      <c r="F69" s="121"/>
      <c r="G69" s="109">
        <v>550000</v>
      </c>
      <c r="H69" s="27"/>
    </row>
    <row r="70" spans="2:9" ht="14.1" customHeight="1" x14ac:dyDescent="0.25">
      <c r="B70" s="133"/>
      <c r="C70" s="122"/>
      <c r="D70" s="122"/>
      <c r="E70" s="123">
        <f>SUM(E66:E69)</f>
        <v>30500000</v>
      </c>
      <c r="F70" s="121"/>
      <c r="G70" s="123">
        <f>SUM(G66:G69)</f>
        <v>16152000</v>
      </c>
      <c r="H70" s="27"/>
    </row>
    <row r="71" spans="2:9" ht="14.1" customHeight="1" x14ac:dyDescent="0.25">
      <c r="B71" s="129" t="s">
        <v>134</v>
      </c>
      <c r="C71" s="122"/>
      <c r="D71" s="122"/>
      <c r="E71" s="109">
        <v>500000</v>
      </c>
      <c r="F71" s="121"/>
      <c r="G71" s="109">
        <v>450000</v>
      </c>
      <c r="H71" s="27"/>
    </row>
    <row r="72" spans="2:9" ht="14.1" customHeight="1" x14ac:dyDescent="0.25">
      <c r="B72" s="132"/>
      <c r="C72" s="122"/>
      <c r="D72" s="122"/>
      <c r="E72" s="123">
        <f>E64+E70+E71</f>
        <v>62000000</v>
      </c>
      <c r="F72" s="121"/>
      <c r="G72" s="123">
        <f>G64+G70+G71</f>
        <v>49602000</v>
      </c>
      <c r="H72" s="27"/>
      <c r="I72" s="32"/>
    </row>
    <row r="73" spans="2:9" ht="14.1" customHeight="1" x14ac:dyDescent="0.25">
      <c r="B73" s="118" t="s">
        <v>135</v>
      </c>
      <c r="C73" s="122"/>
      <c r="D73" s="122"/>
      <c r="E73" s="111">
        <v>4777000</v>
      </c>
      <c r="F73" s="121"/>
      <c r="G73" s="111">
        <v>6692000</v>
      </c>
      <c r="H73" s="27"/>
    </row>
    <row r="74" spans="2:9" ht="21" customHeight="1" x14ac:dyDescent="0.25">
      <c r="B74" s="135" t="s">
        <v>23</v>
      </c>
      <c r="C74" s="122"/>
      <c r="D74" s="122"/>
      <c r="E74" s="111">
        <v>149000</v>
      </c>
      <c r="F74" s="111"/>
      <c r="G74" s="111">
        <v>1000</v>
      </c>
      <c r="H74" s="27"/>
    </row>
    <row r="75" spans="2:9" ht="14.1" customHeight="1" x14ac:dyDescent="0.25">
      <c r="B75" s="118" t="s">
        <v>136</v>
      </c>
      <c r="C75" s="122"/>
      <c r="D75" s="122"/>
      <c r="E75" s="111">
        <v>100000</v>
      </c>
      <c r="F75" s="111"/>
      <c r="G75" s="111">
        <v>30000</v>
      </c>
      <c r="H75" s="27"/>
      <c r="I75" s="32"/>
    </row>
    <row r="76" spans="2:9" ht="14.1" customHeight="1" x14ac:dyDescent="0.25">
      <c r="B76" s="118" t="s">
        <v>24</v>
      </c>
      <c r="C76" s="122"/>
      <c r="D76" s="122"/>
      <c r="E76" s="111">
        <v>5805000</v>
      </c>
      <c r="F76" s="111"/>
      <c r="G76" s="111">
        <v>7509000</v>
      </c>
      <c r="H76" s="27"/>
      <c r="I76" s="32"/>
    </row>
    <row r="77" spans="2:9" ht="20.25" customHeight="1" x14ac:dyDescent="0.25">
      <c r="B77" s="126" t="s">
        <v>137</v>
      </c>
      <c r="C77" s="122"/>
      <c r="D77" s="122"/>
      <c r="E77" s="111">
        <v>16000000</v>
      </c>
      <c r="F77" s="111"/>
      <c r="G77" s="111">
        <v>12000000</v>
      </c>
      <c r="H77" s="27"/>
      <c r="I77" s="32"/>
    </row>
    <row r="78" spans="2:9" ht="14.1" customHeight="1" x14ac:dyDescent="0.25">
      <c r="B78" s="118" t="s">
        <v>2</v>
      </c>
      <c r="C78" s="122"/>
      <c r="D78" s="122"/>
      <c r="E78" s="111">
        <v>2808000</v>
      </c>
      <c r="F78" s="111"/>
      <c r="G78" s="111">
        <v>2512000</v>
      </c>
      <c r="H78" s="27"/>
      <c r="I78" s="32"/>
    </row>
    <row r="79" spans="2:9" ht="14.1" customHeight="1" x14ac:dyDescent="0.25">
      <c r="B79" s="118" t="s">
        <v>25</v>
      </c>
      <c r="C79" s="122"/>
      <c r="D79" s="122"/>
      <c r="E79" s="109">
        <v>100000</v>
      </c>
      <c r="F79" s="111"/>
      <c r="G79" s="109">
        <v>170000</v>
      </c>
      <c r="H79" s="27"/>
      <c r="I79" s="32"/>
    </row>
    <row r="80" spans="2:9" ht="14.1" customHeight="1" x14ac:dyDescent="0.25">
      <c r="B80" s="132"/>
      <c r="C80" s="122"/>
      <c r="D80" s="122"/>
      <c r="E80" s="123">
        <f>E72+E73+E74+E75+E76+E77+E78+E79</f>
        <v>91739000</v>
      </c>
      <c r="F80" s="111"/>
      <c r="G80" s="123">
        <f>G72+G73+G74+G75+G76+G77+G78+G79</f>
        <v>78516000</v>
      </c>
      <c r="H80" s="27"/>
    </row>
    <row r="81" spans="2:9" ht="14.1" customHeight="1" x14ac:dyDescent="0.25">
      <c r="B81" s="118"/>
      <c r="C81" s="122"/>
      <c r="D81" s="122"/>
      <c r="E81" s="111"/>
      <c r="F81" s="111"/>
      <c r="G81" s="111"/>
      <c r="H81" s="27"/>
    </row>
    <row r="82" spans="2:9" ht="14.1" customHeight="1" x14ac:dyDescent="0.25">
      <c r="B82" s="45" t="s">
        <v>138</v>
      </c>
      <c r="C82" s="122"/>
      <c r="D82" s="122"/>
      <c r="E82" s="111">
        <v>56000</v>
      </c>
      <c r="F82" s="111"/>
      <c r="G82" s="111">
        <v>8000</v>
      </c>
      <c r="H82" s="27"/>
    </row>
    <row r="83" spans="2:9" ht="14.1" customHeight="1" x14ac:dyDescent="0.25">
      <c r="B83" s="45" t="s">
        <v>139</v>
      </c>
      <c r="C83" s="122"/>
      <c r="D83" s="122"/>
      <c r="E83" s="111">
        <v>300000</v>
      </c>
      <c r="F83" s="111"/>
      <c r="G83" s="111">
        <v>170000</v>
      </c>
      <c r="H83" s="30"/>
      <c r="I83" s="32"/>
    </row>
    <row r="84" spans="2:9" ht="14.1" customHeight="1" x14ac:dyDescent="0.25">
      <c r="B84" s="45" t="s">
        <v>140</v>
      </c>
      <c r="C84" s="122"/>
      <c r="D84" s="122"/>
      <c r="E84" s="111">
        <v>4000000</v>
      </c>
      <c r="F84" s="111"/>
      <c r="G84" s="111">
        <v>3000000</v>
      </c>
      <c r="H84" s="30"/>
    </row>
    <row r="85" spans="2:9" ht="14.1" customHeight="1" thickBot="1" x14ac:dyDescent="0.3">
      <c r="B85" s="45" t="s">
        <v>34</v>
      </c>
      <c r="C85" s="122"/>
      <c r="D85" s="122"/>
      <c r="E85" s="134">
        <f>E80+E82+E83+E84</f>
        <v>96095000</v>
      </c>
      <c r="F85" s="121"/>
      <c r="G85" s="134">
        <f>G80+G82+G83+G84</f>
        <v>81694000</v>
      </c>
      <c r="H85" s="30"/>
    </row>
    <row r="86" spans="2:9" ht="14.1" customHeight="1" thickTop="1" x14ac:dyDescent="0.25">
      <c r="B86" s="45"/>
      <c r="C86" s="122"/>
      <c r="D86" s="122"/>
      <c r="E86" s="121"/>
      <c r="F86" s="121"/>
      <c r="G86" s="121"/>
      <c r="H86" s="30"/>
    </row>
    <row r="87" spans="2:9" ht="14.1" customHeight="1" x14ac:dyDescent="0.25">
      <c r="B87" s="118" t="s">
        <v>26</v>
      </c>
      <c r="C87" s="122"/>
      <c r="D87" s="122"/>
      <c r="E87" s="121"/>
      <c r="F87" s="121"/>
      <c r="G87" s="121"/>
      <c r="H87" s="27"/>
    </row>
    <row r="88" spans="2:9" ht="14.1" customHeight="1" x14ac:dyDescent="0.25">
      <c r="B88" s="45" t="s">
        <v>141</v>
      </c>
      <c r="C88" s="122"/>
      <c r="D88" s="122"/>
      <c r="E88" s="121"/>
      <c r="F88" s="121"/>
      <c r="G88" s="121"/>
      <c r="H88" s="27"/>
    </row>
    <row r="89" spans="2:9" ht="14.1" customHeight="1" x14ac:dyDescent="0.25">
      <c r="B89" s="136" t="s">
        <v>27</v>
      </c>
      <c r="C89" s="122"/>
      <c r="D89" s="122"/>
      <c r="E89" s="111">
        <v>1900000</v>
      </c>
      <c r="F89" s="111"/>
      <c r="G89" s="111">
        <v>1900000</v>
      </c>
      <c r="H89" s="27"/>
    </row>
    <row r="90" spans="2:9" ht="14.1" customHeight="1" x14ac:dyDescent="0.25">
      <c r="B90" s="136" t="s">
        <v>142</v>
      </c>
      <c r="C90" s="122"/>
      <c r="D90" s="122"/>
      <c r="E90" s="111">
        <v>10000</v>
      </c>
      <c r="F90" s="111"/>
      <c r="G90" s="111">
        <v>10000</v>
      </c>
      <c r="H90" s="30"/>
    </row>
    <row r="91" spans="2:9" ht="14.1" customHeight="1" x14ac:dyDescent="0.25">
      <c r="B91" s="136" t="s">
        <v>28</v>
      </c>
      <c r="C91" s="122"/>
      <c r="D91" s="122"/>
      <c r="E91" s="111">
        <v>77000</v>
      </c>
      <c r="F91" s="111"/>
      <c r="G91" s="111">
        <v>16000</v>
      </c>
      <c r="H91" s="30"/>
    </row>
    <row r="92" spans="2:9" ht="14.1" customHeight="1" x14ac:dyDescent="0.25">
      <c r="B92" s="136" t="s">
        <v>29</v>
      </c>
      <c r="C92" s="122"/>
      <c r="D92" s="122"/>
      <c r="E92" s="111">
        <v>27000</v>
      </c>
      <c r="F92" s="111"/>
      <c r="G92" s="111">
        <v>27000</v>
      </c>
      <c r="H92" s="30"/>
    </row>
    <row r="93" spans="2:9" ht="14.1" customHeight="1" x14ac:dyDescent="0.25">
      <c r="B93" s="136" t="s">
        <v>30</v>
      </c>
      <c r="C93" s="122"/>
      <c r="D93" s="122"/>
      <c r="E93" s="111">
        <v>631700</v>
      </c>
      <c r="F93" s="111"/>
      <c r="G93" s="111">
        <v>500000</v>
      </c>
      <c r="H93" s="30"/>
    </row>
    <row r="94" spans="2:9" ht="14.1" customHeight="1" x14ac:dyDescent="0.25">
      <c r="B94" s="136" t="s">
        <v>143</v>
      </c>
      <c r="C94" s="122"/>
      <c r="D94" s="122"/>
      <c r="E94" s="111">
        <v>2656300</v>
      </c>
      <c r="F94" s="111"/>
      <c r="G94" s="137">
        <v>1910000</v>
      </c>
      <c r="H94" s="30"/>
    </row>
    <row r="95" spans="2:9" ht="14.1" customHeight="1" x14ac:dyDescent="0.25">
      <c r="B95" s="138"/>
      <c r="C95" s="122"/>
      <c r="D95" s="122"/>
      <c r="E95" s="123">
        <f>SUM(E89:E94)</f>
        <v>5302000</v>
      </c>
      <c r="F95" s="121"/>
      <c r="G95" s="123">
        <f>SUM(G89:G94)</f>
        <v>4363000</v>
      </c>
      <c r="H95" s="30"/>
    </row>
    <row r="96" spans="2:9" ht="14.1" customHeight="1" x14ac:dyDescent="0.25">
      <c r="B96" s="45"/>
      <c r="C96" s="122"/>
      <c r="D96" s="122"/>
      <c r="E96" s="111"/>
      <c r="F96" s="121"/>
      <c r="G96" s="111"/>
      <c r="H96" s="30"/>
    </row>
    <row r="97" spans="2:9" ht="14.1" customHeight="1" x14ac:dyDescent="0.25">
      <c r="B97" s="45" t="s">
        <v>144</v>
      </c>
      <c r="C97" s="122"/>
      <c r="D97" s="122"/>
      <c r="E97" s="111">
        <v>130000</v>
      </c>
      <c r="F97" s="111"/>
      <c r="G97" s="111">
        <v>90000</v>
      </c>
      <c r="H97" s="30"/>
    </row>
    <row r="98" spans="2:9" ht="14.1" customHeight="1" x14ac:dyDescent="0.25">
      <c r="B98" s="45" t="s">
        <v>145</v>
      </c>
      <c r="C98" s="122"/>
      <c r="D98" s="122"/>
      <c r="E98" s="111">
        <v>2000</v>
      </c>
      <c r="F98" s="111"/>
      <c r="G98" s="111">
        <v>2000</v>
      </c>
      <c r="H98" s="30"/>
    </row>
    <row r="99" spans="2:9" ht="14.1" customHeight="1" thickBot="1" x14ac:dyDescent="0.3">
      <c r="B99" s="45" t="s">
        <v>31</v>
      </c>
      <c r="C99" s="122"/>
      <c r="D99" s="122"/>
      <c r="E99" s="134">
        <f>E95+E97+E98</f>
        <v>5434000</v>
      </c>
      <c r="F99" s="121"/>
      <c r="G99" s="134">
        <f>G95+G97+G98</f>
        <v>4455000</v>
      </c>
      <c r="H99" s="30"/>
    </row>
    <row r="100" spans="2:9" ht="14.1" customHeight="1" thickTop="1" thickBot="1" x14ac:dyDescent="0.3">
      <c r="B100" s="45" t="s">
        <v>108</v>
      </c>
      <c r="C100" s="122"/>
      <c r="D100" s="122"/>
      <c r="E100" s="134">
        <f>E85+E99</f>
        <v>101529000</v>
      </c>
      <c r="F100" s="121"/>
      <c r="G100" s="134">
        <f>G85+G99</f>
        <v>86149000</v>
      </c>
      <c r="H100" s="30"/>
      <c r="I100" s="32"/>
    </row>
    <row r="101" spans="2:9" ht="14.1" customHeight="1" thickTop="1" x14ac:dyDescent="0.25">
      <c r="B101" s="121"/>
      <c r="C101" s="122"/>
      <c r="D101" s="122"/>
      <c r="E101" s="121"/>
      <c r="F101" s="121"/>
      <c r="G101" s="121"/>
      <c r="H101" s="30"/>
    </row>
    <row r="102" spans="2:9" ht="14.1" customHeight="1" thickBot="1" x14ac:dyDescent="0.3">
      <c r="B102" s="45" t="s">
        <v>32</v>
      </c>
      <c r="C102" s="122"/>
      <c r="D102" s="122"/>
      <c r="E102" s="139">
        <v>1736325000</v>
      </c>
      <c r="F102" s="121"/>
      <c r="G102" s="139">
        <v>1283139</v>
      </c>
      <c r="H102" s="30"/>
    </row>
    <row r="103" spans="2:9" ht="14.1" customHeight="1" thickTop="1" thickBot="1" x14ac:dyDescent="0.3">
      <c r="B103" s="45" t="s">
        <v>33</v>
      </c>
      <c r="C103" s="122"/>
      <c r="D103" s="122"/>
      <c r="E103" s="139">
        <v>6898701000</v>
      </c>
      <c r="F103" s="121"/>
      <c r="G103" s="139">
        <v>7218648000</v>
      </c>
      <c r="H103" s="30"/>
    </row>
    <row r="104" spans="2:9" ht="15.75" thickTop="1" x14ac:dyDescent="0.25">
      <c r="B104" s="16"/>
      <c r="C104" s="140"/>
      <c r="D104" s="140"/>
      <c r="E104" s="16"/>
      <c r="F104" s="16"/>
      <c r="G104" s="16"/>
      <c r="H104" s="37"/>
    </row>
    <row r="105" spans="2:9" x14ac:dyDescent="0.25">
      <c r="B105" s="16" t="s">
        <v>64</v>
      </c>
      <c r="C105" s="96"/>
      <c r="D105" s="96"/>
      <c r="E105" s="97"/>
      <c r="F105" s="97"/>
      <c r="G105" s="97"/>
      <c r="H105" s="97"/>
    </row>
    <row r="106" spans="2:9" ht="27.75" customHeight="1" x14ac:dyDescent="0.25">
      <c r="B106" s="276" t="s">
        <v>66</v>
      </c>
      <c r="C106" s="276"/>
      <c r="D106" s="276"/>
      <c r="E106" s="276"/>
      <c r="F106" s="276"/>
      <c r="G106" s="276"/>
      <c r="H106" s="92"/>
    </row>
    <row r="107" spans="2:9" x14ac:dyDescent="0.25">
      <c r="B107" s="92"/>
      <c r="C107" s="92"/>
      <c r="D107" s="92"/>
      <c r="E107" s="92"/>
      <c r="F107" s="92"/>
      <c r="G107" s="92"/>
      <c r="H107" s="92"/>
    </row>
    <row r="108" spans="2:9" x14ac:dyDescent="0.25">
      <c r="B108" s="91"/>
      <c r="C108" s="96"/>
      <c r="D108" s="96"/>
      <c r="E108" s="99"/>
      <c r="F108" s="99"/>
      <c r="G108" s="97"/>
      <c r="H108" s="97"/>
    </row>
    <row r="109" spans="2:9" x14ac:dyDescent="0.25">
      <c r="B109" s="97"/>
      <c r="C109" s="96"/>
      <c r="D109" s="96"/>
      <c r="E109" s="100"/>
      <c r="F109" s="100"/>
      <c r="G109" s="97"/>
      <c r="H109" s="97"/>
    </row>
    <row r="110" spans="2:9" x14ac:dyDescent="0.25">
      <c r="B110" s="97"/>
      <c r="C110" s="96"/>
      <c r="D110" s="96"/>
      <c r="E110" s="100"/>
      <c r="F110" s="100"/>
      <c r="G110" s="97"/>
      <c r="H110" s="97"/>
    </row>
    <row r="111" spans="2:9" x14ac:dyDescent="0.25">
      <c r="B111" s="97"/>
      <c r="C111" s="96"/>
      <c r="D111" s="96"/>
      <c r="E111" s="100"/>
      <c r="F111" s="100"/>
      <c r="G111" s="97"/>
      <c r="H111" s="97"/>
    </row>
    <row r="112" spans="2:9" s="93" customFormat="1" x14ac:dyDescent="0.25">
      <c r="B112" s="97"/>
      <c r="C112" s="96"/>
      <c r="D112" s="96"/>
      <c r="E112" s="100"/>
      <c r="F112" s="100"/>
      <c r="G112" s="97"/>
      <c r="H112" s="97"/>
    </row>
    <row r="113" spans="2:9" s="93" customFormat="1" x14ac:dyDescent="0.25">
      <c r="B113" s="97"/>
      <c r="C113" s="96"/>
      <c r="D113" s="96"/>
      <c r="E113" s="100"/>
      <c r="F113" s="100"/>
      <c r="G113" s="97"/>
      <c r="H113" s="97"/>
    </row>
    <row r="114" spans="2:9" ht="14.1" customHeight="1" x14ac:dyDescent="0.25">
      <c r="B114" s="14" t="s">
        <v>8</v>
      </c>
      <c r="C114" s="13"/>
      <c r="D114" s="13"/>
      <c r="E114" s="95"/>
      <c r="F114" s="95"/>
      <c r="G114" s="13"/>
      <c r="H114" s="13"/>
    </row>
    <row r="115" spans="2:9" ht="14.1" customHeight="1" x14ac:dyDescent="0.25">
      <c r="B115" s="102" t="s">
        <v>47</v>
      </c>
      <c r="C115" s="102"/>
      <c r="D115" s="102"/>
      <c r="E115" s="102"/>
      <c r="F115" s="102"/>
      <c r="G115" s="102"/>
      <c r="H115" s="102"/>
      <c r="I115" s="40"/>
    </row>
    <row r="116" spans="2:9" ht="14.1" customHeight="1" x14ac:dyDescent="0.25">
      <c r="B116" s="90" t="s">
        <v>46</v>
      </c>
      <c r="C116" s="90"/>
      <c r="D116" s="90"/>
      <c r="E116" s="90"/>
      <c r="F116" s="90"/>
      <c r="G116" s="90"/>
      <c r="H116" s="90"/>
      <c r="I116" s="40"/>
    </row>
    <row r="117" spans="2:9" ht="26.1" customHeight="1" x14ac:dyDescent="0.25">
      <c r="B117" s="277" t="s">
        <v>223</v>
      </c>
      <c r="C117" s="277"/>
      <c r="D117" s="277"/>
      <c r="E117" s="277"/>
      <c r="F117" s="277"/>
      <c r="G117" s="277"/>
      <c r="H117" s="102"/>
      <c r="I117" s="40"/>
    </row>
    <row r="118" spans="2:9" ht="27" customHeight="1" x14ac:dyDescent="0.25">
      <c r="B118" s="278" t="s">
        <v>222</v>
      </c>
      <c r="C118" s="278"/>
      <c r="D118" s="278"/>
      <c r="E118" s="278"/>
      <c r="F118" s="278"/>
      <c r="G118" s="278"/>
      <c r="H118" s="106"/>
      <c r="I118" s="41"/>
    </row>
  </sheetData>
  <mergeCells count="3">
    <mergeCell ref="B106:G106"/>
    <mergeCell ref="B117:G117"/>
    <mergeCell ref="B118:G118"/>
  </mergeCells>
  <printOptions horizontalCentered="1"/>
  <pageMargins left="0.31496062992125984" right="0.31496062992125984" top="0.35433070866141736" bottom="0.35433070866141736" header="0" footer="0"/>
  <pageSetup paperSize="9" scale="65" orientation="portrait" r:id="rId1"/>
  <headerFooter>
    <oddFooter>&amp;R&amp;P de &amp;N</oddFooter>
  </headerFooter>
  <rowBreaks count="1" manualBreakCount="1">
    <brk id="8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1"/>
  <sheetViews>
    <sheetView showGridLines="0" view="pageBreakPreview" zoomScale="130" zoomScaleNormal="130" zoomScaleSheetLayoutView="130" workbookViewId="0">
      <selection activeCell="A9" sqref="A9"/>
    </sheetView>
  </sheetViews>
  <sheetFormatPr baseColWidth="10" defaultColWidth="11.42578125" defaultRowHeight="15" x14ac:dyDescent="0.25"/>
  <cols>
    <col min="1" max="1" width="48.85546875" style="43" customWidth="1"/>
    <col min="2" max="2" width="7.42578125" style="2" customWidth="1"/>
    <col min="3" max="3" width="2.85546875" style="2" customWidth="1"/>
    <col min="4" max="4" width="13.28515625" customWidth="1"/>
    <col min="5" max="5" width="3.140625" customWidth="1"/>
    <col min="6" max="6" width="13.28515625" customWidth="1"/>
    <col min="7" max="7" width="5" customWidth="1"/>
    <col min="8" max="8" width="17.5703125" customWidth="1"/>
  </cols>
  <sheetData>
    <row r="1" spans="1:6" x14ac:dyDescent="0.25">
      <c r="A1" s="54"/>
    </row>
    <row r="2" spans="1:6" x14ac:dyDescent="0.25">
      <c r="A2" s="53"/>
    </row>
    <row r="3" spans="1:6" x14ac:dyDescent="0.25">
      <c r="A3" s="53"/>
    </row>
    <row r="4" spans="1:6" x14ac:dyDescent="0.25">
      <c r="A4" s="53"/>
    </row>
    <row r="5" spans="1:6" ht="14.1" customHeight="1" x14ac:dyDescent="0.25">
      <c r="A5" s="53"/>
    </row>
    <row r="6" spans="1:6" ht="14.1" customHeight="1" x14ac:dyDescent="0.25">
      <c r="A6" s="117" t="s">
        <v>35</v>
      </c>
      <c r="B6" s="43"/>
    </row>
    <row r="7" spans="1:6" s="93" customFormat="1" ht="14.1" customHeight="1" x14ac:dyDescent="0.25">
      <c r="A7" s="117" t="s">
        <v>48</v>
      </c>
      <c r="B7" s="43"/>
      <c r="C7" s="94"/>
    </row>
    <row r="8" spans="1:6" ht="14.1" customHeight="1" x14ac:dyDescent="0.25">
      <c r="A8" s="117" t="s">
        <v>194</v>
      </c>
      <c r="B8" s="43"/>
    </row>
    <row r="9" spans="1:6" ht="14.1" customHeight="1" x14ac:dyDescent="0.25">
      <c r="A9" s="52" t="s">
        <v>218</v>
      </c>
      <c r="B9" s="52"/>
    </row>
    <row r="10" spans="1:6" s="93" customFormat="1" ht="14.1" customHeight="1" x14ac:dyDescent="0.25">
      <c r="A10" s="52" t="s">
        <v>217</v>
      </c>
      <c r="B10" s="52"/>
      <c r="C10" s="94"/>
    </row>
    <row r="11" spans="1:6" ht="14.1" customHeight="1" x14ac:dyDescent="0.25">
      <c r="A11" s="51"/>
      <c r="B11" s="50"/>
      <c r="C11" s="50"/>
      <c r="D11" s="3"/>
      <c r="E11" s="3"/>
      <c r="F11" s="3"/>
    </row>
    <row r="12" spans="1:6" x14ac:dyDescent="0.25">
      <c r="A12" s="31"/>
      <c r="B12" s="24" t="s">
        <v>203</v>
      </c>
      <c r="C12" s="25"/>
      <c r="D12" s="24" t="s">
        <v>9</v>
      </c>
      <c r="E12" s="25"/>
      <c r="F12" s="24" t="s">
        <v>10</v>
      </c>
    </row>
    <row r="13" spans="1:6" ht="14.1" customHeight="1" x14ac:dyDescent="0.25">
      <c r="A13" s="142" t="s">
        <v>105</v>
      </c>
      <c r="B13" s="47"/>
      <c r="C13" s="47"/>
      <c r="D13" s="143"/>
      <c r="E13" s="143"/>
      <c r="F13" s="143"/>
    </row>
    <row r="14" spans="1:6" ht="14.1" customHeight="1" x14ac:dyDescent="0.25">
      <c r="A14" s="144" t="s">
        <v>146</v>
      </c>
      <c r="B14" s="47"/>
      <c r="C14" s="47"/>
      <c r="D14" s="111">
        <v>2000000</v>
      </c>
      <c r="E14" s="111"/>
      <c r="F14" s="111">
        <v>1800000</v>
      </c>
    </row>
    <row r="15" spans="1:6" ht="14.1" customHeight="1" x14ac:dyDescent="0.25">
      <c r="A15" s="144" t="s">
        <v>147</v>
      </c>
      <c r="B15" s="47"/>
      <c r="C15" s="47"/>
      <c r="D15" s="111">
        <v>2564000</v>
      </c>
      <c r="E15" s="111"/>
      <c r="F15" s="111">
        <v>2313000</v>
      </c>
    </row>
    <row r="16" spans="1:6" ht="14.1" customHeight="1" x14ac:dyDescent="0.25">
      <c r="A16" s="144" t="s">
        <v>148</v>
      </c>
      <c r="B16" s="47"/>
      <c r="C16" s="47"/>
      <c r="D16" s="111">
        <v>1038000</v>
      </c>
      <c r="E16" s="111"/>
      <c r="F16" s="111">
        <v>1020000</v>
      </c>
    </row>
    <row r="17" spans="1:6" ht="14.1" customHeight="1" x14ac:dyDescent="0.25">
      <c r="A17" s="144" t="s">
        <v>149</v>
      </c>
      <c r="B17" s="47"/>
      <c r="C17" s="47"/>
      <c r="D17" s="109">
        <v>3050000</v>
      </c>
      <c r="E17" s="111"/>
      <c r="F17" s="111">
        <v>2757000</v>
      </c>
    </row>
    <row r="18" spans="1:6" x14ac:dyDescent="0.25">
      <c r="A18" s="145"/>
      <c r="B18" s="47"/>
      <c r="C18" s="47"/>
      <c r="D18" s="123">
        <f>SUM(D14:D17)</f>
        <v>8652000</v>
      </c>
      <c r="E18" s="121"/>
      <c r="F18" s="123">
        <f>SUM(F14:F17)</f>
        <v>7890000</v>
      </c>
    </row>
    <row r="19" spans="1:6" x14ac:dyDescent="0.25">
      <c r="A19" s="45" t="s">
        <v>150</v>
      </c>
      <c r="B19" s="47"/>
      <c r="C19" s="47"/>
      <c r="D19" s="121"/>
      <c r="E19" s="121"/>
      <c r="F19" s="121"/>
    </row>
    <row r="20" spans="1:6" ht="14.1" customHeight="1" x14ac:dyDescent="0.25">
      <c r="A20" s="144" t="s">
        <v>151</v>
      </c>
      <c r="B20" s="47"/>
      <c r="C20" s="47"/>
      <c r="D20" s="111">
        <v>1000000</v>
      </c>
      <c r="E20" s="111"/>
      <c r="F20" s="111">
        <v>900000</v>
      </c>
    </row>
    <row r="21" spans="1:6" ht="24" x14ac:dyDescent="0.25">
      <c r="A21" s="146" t="s">
        <v>152</v>
      </c>
      <c r="B21" s="47"/>
      <c r="C21" s="47"/>
      <c r="D21" s="111">
        <v>200000</v>
      </c>
      <c r="E21" s="111"/>
      <c r="F21" s="111">
        <v>100000</v>
      </c>
    </row>
    <row r="22" spans="1:6" ht="14.1" customHeight="1" x14ac:dyDescent="0.25">
      <c r="A22" s="144" t="s">
        <v>153</v>
      </c>
      <c r="B22" s="47"/>
      <c r="C22" s="47"/>
      <c r="D22" s="111">
        <v>5000</v>
      </c>
      <c r="E22" s="111"/>
      <c r="F22" s="111">
        <v>10000</v>
      </c>
    </row>
    <row r="23" spans="1:6" ht="14.1" customHeight="1" x14ac:dyDescent="0.25">
      <c r="A23" s="144" t="s">
        <v>154</v>
      </c>
      <c r="B23" s="47"/>
      <c r="C23" s="47"/>
      <c r="D23" s="111">
        <v>648000</v>
      </c>
      <c r="E23" s="111"/>
      <c r="F23" s="111">
        <v>600000</v>
      </c>
    </row>
    <row r="24" spans="1:6" ht="24" x14ac:dyDescent="0.25">
      <c r="A24" s="146" t="s">
        <v>155</v>
      </c>
      <c r="B24" s="47"/>
      <c r="C24" s="47"/>
      <c r="D24" s="111">
        <v>400000</v>
      </c>
      <c r="E24" s="111"/>
      <c r="F24" s="111">
        <v>350000</v>
      </c>
    </row>
    <row r="25" spans="1:6" ht="14.1" customHeight="1" x14ac:dyDescent="0.25">
      <c r="A25" s="147" t="s">
        <v>156</v>
      </c>
      <c r="B25" s="47"/>
      <c r="C25" s="47"/>
      <c r="D25" s="111">
        <v>2000000</v>
      </c>
      <c r="E25" s="111"/>
      <c r="F25" s="111">
        <v>1800000</v>
      </c>
    </row>
    <row r="26" spans="1:6" ht="14.1" customHeight="1" x14ac:dyDescent="0.25">
      <c r="A26" s="147" t="s">
        <v>157</v>
      </c>
      <c r="B26" s="47"/>
      <c r="C26" s="47"/>
      <c r="D26" s="111">
        <v>31000</v>
      </c>
      <c r="E26" s="111"/>
      <c r="F26" s="111">
        <v>31000</v>
      </c>
    </row>
    <row r="27" spans="1:6" ht="24.95" customHeight="1" x14ac:dyDescent="0.25">
      <c r="A27" s="147" t="s">
        <v>158</v>
      </c>
      <c r="B27" s="47"/>
      <c r="C27" s="47"/>
      <c r="D27" s="111">
        <v>20000</v>
      </c>
      <c r="E27" s="111"/>
      <c r="F27" s="111">
        <v>40000</v>
      </c>
    </row>
    <row r="28" spans="1:6" ht="14.1" customHeight="1" x14ac:dyDescent="0.25">
      <c r="A28" s="144" t="s">
        <v>159</v>
      </c>
      <c r="B28" s="47"/>
      <c r="C28" s="47"/>
      <c r="D28" s="111">
        <v>400000</v>
      </c>
      <c r="E28" s="111"/>
      <c r="F28" s="111">
        <v>300000</v>
      </c>
    </row>
    <row r="29" spans="1:6" x14ac:dyDescent="0.25">
      <c r="A29" s="144"/>
      <c r="B29" s="47"/>
      <c r="C29" s="47"/>
      <c r="D29" s="123">
        <f>SUM(D20:D28)</f>
        <v>4704000</v>
      </c>
      <c r="E29" s="121"/>
      <c r="F29" s="123">
        <f>SUM(F20:F28)</f>
        <v>4131000</v>
      </c>
    </row>
    <row r="30" spans="1:6" ht="14.1" customHeight="1" x14ac:dyDescent="0.25">
      <c r="A30" s="45" t="s">
        <v>160</v>
      </c>
      <c r="B30" s="47"/>
      <c r="C30" s="47"/>
      <c r="D30" s="111">
        <f>D18-D29</f>
        <v>3948000</v>
      </c>
      <c r="E30" s="121"/>
      <c r="F30" s="111">
        <f>F18-F29</f>
        <v>3759000</v>
      </c>
    </row>
    <row r="31" spans="1:6" ht="14.1" customHeight="1" x14ac:dyDescent="0.25">
      <c r="A31" s="148" t="s">
        <v>161</v>
      </c>
      <c r="B31" s="47"/>
      <c r="C31" s="47"/>
      <c r="D31" s="109">
        <v>50000</v>
      </c>
      <c r="E31" s="111"/>
      <c r="F31" s="109">
        <v>25000</v>
      </c>
    </row>
    <row r="32" spans="1:6" ht="14.1" customHeight="1" x14ac:dyDescent="0.25">
      <c r="A32" s="45" t="s">
        <v>162</v>
      </c>
      <c r="B32" s="47"/>
      <c r="C32" s="47"/>
      <c r="D32" s="111">
        <f>D30+D31</f>
        <v>3998000</v>
      </c>
      <c r="E32" s="111"/>
      <c r="F32" s="111">
        <f>F30+F31</f>
        <v>3784000</v>
      </c>
    </row>
    <row r="33" spans="1:8" ht="14.1" customHeight="1" x14ac:dyDescent="0.25">
      <c r="A33" s="149" t="s">
        <v>163</v>
      </c>
      <c r="B33" s="47"/>
      <c r="C33" s="47"/>
      <c r="D33" s="109">
        <v>20000</v>
      </c>
      <c r="E33" s="111"/>
      <c r="F33" s="109">
        <v>36000</v>
      </c>
    </row>
    <row r="34" spans="1:8" ht="14.1" customHeight="1" x14ac:dyDescent="0.25">
      <c r="A34" s="126" t="s">
        <v>164</v>
      </c>
      <c r="B34" s="47"/>
      <c r="C34" s="47"/>
      <c r="D34" s="111">
        <f>D32-D33</f>
        <v>3978000</v>
      </c>
      <c r="E34" s="111"/>
      <c r="F34" s="111">
        <f>F32-F33</f>
        <v>3748000</v>
      </c>
    </row>
    <row r="35" spans="1:8" ht="14.1" customHeight="1" x14ac:dyDescent="0.25">
      <c r="A35" s="148" t="s">
        <v>165</v>
      </c>
      <c r="B35" s="47"/>
      <c r="C35" s="47"/>
      <c r="D35" s="109">
        <v>100000</v>
      </c>
      <c r="E35" s="111"/>
      <c r="F35" s="109">
        <v>182000</v>
      </c>
    </row>
    <row r="36" spans="1:8" x14ac:dyDescent="0.25">
      <c r="A36" s="45" t="s">
        <v>166</v>
      </c>
      <c r="B36" s="47"/>
      <c r="C36" s="47"/>
      <c r="D36" s="111">
        <f>D34+D35</f>
        <v>4078000</v>
      </c>
      <c r="E36" s="121"/>
      <c r="F36" s="111">
        <f>F34+F35</f>
        <v>3930000</v>
      </c>
    </row>
    <row r="37" spans="1:8" ht="25.5" customHeight="1" x14ac:dyDescent="0.25">
      <c r="A37" s="150" t="s">
        <v>167</v>
      </c>
      <c r="B37" s="47"/>
      <c r="C37" s="47"/>
      <c r="D37" s="111">
        <v>17000</v>
      </c>
      <c r="E37" s="111"/>
      <c r="F37" s="111">
        <v>15000</v>
      </c>
    </row>
    <row r="38" spans="1:8" ht="14.1" customHeight="1" x14ac:dyDescent="0.25">
      <c r="A38" s="148" t="s">
        <v>168</v>
      </c>
      <c r="B38" s="47"/>
      <c r="C38" s="47"/>
      <c r="D38" s="111">
        <v>10000</v>
      </c>
      <c r="E38" s="111"/>
      <c r="F38" s="111">
        <v>12000</v>
      </c>
    </row>
    <row r="39" spans="1:8" ht="14.1" customHeight="1" x14ac:dyDescent="0.25">
      <c r="A39" s="121" t="s">
        <v>169</v>
      </c>
      <c r="B39" s="47"/>
      <c r="C39" s="47"/>
      <c r="D39" s="111">
        <v>15000</v>
      </c>
      <c r="E39" s="111"/>
      <c r="F39" s="111">
        <v>5000</v>
      </c>
    </row>
    <row r="40" spans="1:8" ht="14.1" customHeight="1" x14ac:dyDescent="0.25">
      <c r="A40" s="121" t="s">
        <v>170</v>
      </c>
      <c r="B40" s="47"/>
      <c r="C40" s="47"/>
      <c r="D40" s="109">
        <v>5000</v>
      </c>
      <c r="E40" s="151"/>
      <c r="F40" s="109">
        <v>3000</v>
      </c>
    </row>
    <row r="41" spans="1:8" ht="14.1" customHeight="1" x14ac:dyDescent="0.25">
      <c r="A41" s="126" t="s">
        <v>171</v>
      </c>
      <c r="B41" s="47"/>
      <c r="C41" s="47"/>
      <c r="D41" s="111">
        <f>D36+D37+D38+D39-D40</f>
        <v>4115000</v>
      </c>
      <c r="E41" s="121"/>
      <c r="F41" s="111">
        <f>F36+F37+F38+F39-F40</f>
        <v>3959000</v>
      </c>
    </row>
    <row r="42" spans="1:8" ht="14.1" customHeight="1" x14ac:dyDescent="0.25">
      <c r="A42" s="148" t="s">
        <v>172</v>
      </c>
      <c r="B42" s="47"/>
      <c r="C42" s="47"/>
      <c r="D42" s="109">
        <v>97000</v>
      </c>
      <c r="E42" s="121"/>
      <c r="F42" s="109">
        <v>58000</v>
      </c>
      <c r="H42" s="49"/>
    </row>
    <row r="43" spans="1:8" ht="14.1" customHeight="1" x14ac:dyDescent="0.25">
      <c r="A43" s="126" t="s">
        <v>173</v>
      </c>
      <c r="B43" s="47"/>
      <c r="C43" s="47"/>
      <c r="D43" s="152">
        <f>D41+D42</f>
        <v>4212000</v>
      </c>
      <c r="E43" s="121"/>
      <c r="F43" s="152">
        <f>F41+F42</f>
        <v>4017000</v>
      </c>
    </row>
    <row r="44" spans="1:8" ht="14.1" customHeight="1" x14ac:dyDescent="0.25">
      <c r="A44" s="148" t="s">
        <v>174</v>
      </c>
      <c r="B44" s="47"/>
      <c r="C44" s="47"/>
      <c r="D44" s="111">
        <v>2957000</v>
      </c>
      <c r="E44" s="121"/>
      <c r="F44" s="111">
        <v>2814000</v>
      </c>
    </row>
    <row r="45" spans="1:8" ht="14.1" customHeight="1" x14ac:dyDescent="0.25">
      <c r="A45" s="148" t="s">
        <v>175</v>
      </c>
      <c r="B45" s="47"/>
      <c r="C45" s="47"/>
      <c r="D45" s="109">
        <v>7000</v>
      </c>
      <c r="E45" s="121"/>
      <c r="F45" s="109">
        <v>5000</v>
      </c>
    </row>
    <row r="46" spans="1:8" ht="14.1" customHeight="1" x14ac:dyDescent="0.25">
      <c r="A46" s="153" t="s">
        <v>176</v>
      </c>
      <c r="B46" s="47"/>
      <c r="C46" s="47"/>
      <c r="D46" s="111">
        <f>D43-D44-D45</f>
        <v>1248000</v>
      </c>
      <c r="E46" s="121"/>
      <c r="F46" s="111">
        <f>F43-F44-F45</f>
        <v>1198000</v>
      </c>
    </row>
    <row r="47" spans="1:8" ht="14.1" customHeight="1" x14ac:dyDescent="0.25">
      <c r="A47" s="148" t="s">
        <v>177</v>
      </c>
      <c r="B47" s="47"/>
      <c r="C47" s="47"/>
      <c r="D47" s="111">
        <v>200000</v>
      </c>
      <c r="E47" s="121"/>
      <c r="F47" s="111">
        <v>250000</v>
      </c>
      <c r="G47" s="108"/>
    </row>
    <row r="48" spans="1:8" ht="14.1" customHeight="1" x14ac:dyDescent="0.25">
      <c r="A48" s="148" t="s">
        <v>36</v>
      </c>
      <c r="B48" s="47"/>
      <c r="C48" s="47"/>
      <c r="D48" s="109">
        <v>170000</v>
      </c>
      <c r="E48" s="121"/>
      <c r="F48" s="109">
        <v>120000</v>
      </c>
      <c r="G48" s="108"/>
    </row>
    <row r="49" spans="1:9" ht="14.1" customHeight="1" thickBot="1" x14ac:dyDescent="0.3">
      <c r="A49" s="45" t="s">
        <v>37</v>
      </c>
      <c r="B49" s="47"/>
      <c r="C49" s="47"/>
      <c r="D49" s="139">
        <f>D46-D47-D48</f>
        <v>878000</v>
      </c>
      <c r="E49" s="121"/>
      <c r="F49" s="139">
        <f>F46-F47-F48</f>
        <v>828000</v>
      </c>
      <c r="G49" s="108"/>
      <c r="I49" s="49"/>
    </row>
    <row r="50" spans="1:9" ht="17.100000000000001" customHeight="1" thickTop="1" x14ac:dyDescent="0.25">
      <c r="A50" s="154"/>
      <c r="B50" s="47"/>
      <c r="C50" s="47"/>
      <c r="D50" s="45"/>
      <c r="E50" s="45"/>
      <c r="F50" s="45"/>
    </row>
    <row r="51" spans="1:9" ht="14.1" customHeight="1" x14ac:dyDescent="0.25">
      <c r="A51" s="4" t="s">
        <v>64</v>
      </c>
      <c r="B51" s="47"/>
      <c r="C51" s="47"/>
      <c r="D51" s="48"/>
      <c r="E51" s="45"/>
      <c r="F51" s="45"/>
      <c r="H51" s="49"/>
    </row>
    <row r="52" spans="1:9" ht="14.1" customHeight="1" x14ac:dyDescent="0.25">
      <c r="A52" s="4" t="s">
        <v>65</v>
      </c>
      <c r="B52" s="47"/>
      <c r="C52" s="47"/>
      <c r="D52" s="46"/>
      <c r="E52" s="45"/>
      <c r="F52" s="45"/>
    </row>
    <row r="53" spans="1:9" x14ac:dyDescent="0.25">
      <c r="A53" s="155"/>
      <c r="B53" s="11"/>
      <c r="C53" s="11"/>
      <c r="D53" s="4"/>
      <c r="E53" s="4"/>
      <c r="F53" s="4"/>
    </row>
    <row r="54" spans="1:9" x14ac:dyDescent="0.25">
      <c r="A54" s="4"/>
      <c r="B54" s="11"/>
      <c r="C54" s="11"/>
      <c r="D54" s="7"/>
      <c r="E54" s="7"/>
      <c r="F54" s="4"/>
    </row>
    <row r="55" spans="1:9" x14ac:dyDescent="0.25">
      <c r="A55" s="4"/>
      <c r="B55" s="11"/>
      <c r="C55" s="11"/>
      <c r="D55" s="4"/>
      <c r="E55" s="4"/>
      <c r="F55" s="4"/>
    </row>
    <row r="56" spans="1:9" ht="14.45" customHeight="1" x14ac:dyDescent="0.25">
      <c r="A56" s="4"/>
      <c r="B56" s="11"/>
      <c r="C56" s="11"/>
      <c r="D56" s="4"/>
      <c r="E56" s="4"/>
      <c r="F56" s="4"/>
    </row>
    <row r="57" spans="1:9" x14ac:dyDescent="0.25">
      <c r="A57" s="15" t="s">
        <v>8</v>
      </c>
      <c r="B57" s="16"/>
      <c r="C57" s="16"/>
      <c r="D57" s="140"/>
      <c r="E57" s="140"/>
      <c r="F57" s="16"/>
    </row>
    <row r="58" spans="1:9" ht="12.75" customHeight="1" x14ac:dyDescent="0.25">
      <c r="A58" s="115" t="s">
        <v>47</v>
      </c>
      <c r="B58" s="115"/>
      <c r="C58" s="115"/>
      <c r="D58" s="115"/>
      <c r="E58" s="115"/>
      <c r="F58" s="115"/>
      <c r="G58" s="42"/>
    </row>
    <row r="59" spans="1:9" ht="12.6" customHeight="1" x14ac:dyDescent="0.25">
      <c r="A59" s="115" t="s">
        <v>46</v>
      </c>
      <c r="B59" s="115"/>
      <c r="C59" s="115"/>
      <c r="D59" s="115"/>
      <c r="E59" s="115"/>
      <c r="F59" s="115"/>
      <c r="G59" s="42"/>
    </row>
    <row r="60" spans="1:9" ht="26.45" customHeight="1" x14ac:dyDescent="0.25">
      <c r="A60" s="280" t="s">
        <v>224</v>
      </c>
      <c r="B60" s="280"/>
      <c r="C60" s="280"/>
      <c r="D60" s="280"/>
      <c r="E60" s="280"/>
      <c r="F60" s="280"/>
      <c r="G60" s="42"/>
    </row>
    <row r="61" spans="1:9" ht="14.1" customHeight="1" x14ac:dyDescent="0.25">
      <c r="A61" s="279"/>
      <c r="B61" s="279"/>
      <c r="C61" s="279"/>
      <c r="D61" s="279"/>
      <c r="E61" s="279"/>
      <c r="F61" s="279"/>
      <c r="G61" s="279"/>
    </row>
  </sheetData>
  <mergeCells count="2">
    <mergeCell ref="A61:G61"/>
    <mergeCell ref="A60:F60"/>
  </mergeCells>
  <printOptions horizontalCentered="1"/>
  <pageMargins left="0.31496062992125984" right="0.31496062992125984" top="0.39370078740157483" bottom="0.35433070866141736" header="0" footer="0"/>
  <pageSetup paperSize="9" scale="80" orientation="portrait" r:id="rId1"/>
  <headerFooter>
    <oddFooter>&amp;R&amp;P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G63"/>
  <sheetViews>
    <sheetView showGridLines="0" view="pageBreakPreview" zoomScale="130" zoomScaleNormal="130" zoomScaleSheetLayoutView="130" workbookViewId="0">
      <selection activeCell="A17" sqref="A17"/>
    </sheetView>
  </sheetViews>
  <sheetFormatPr baseColWidth="10" defaultColWidth="11.42578125" defaultRowHeight="12" x14ac:dyDescent="0.2"/>
  <cols>
    <col min="1" max="1" width="56.28515625" style="4" customWidth="1"/>
    <col min="2" max="2" width="8.85546875" style="11" customWidth="1"/>
    <col min="3" max="3" width="1.42578125" style="11" customWidth="1"/>
    <col min="4" max="4" width="9.85546875" style="4" customWidth="1"/>
    <col min="5" max="5" width="5.140625" style="4" customWidth="1"/>
    <col min="6" max="6" width="10.28515625" style="4" customWidth="1"/>
    <col min="7" max="7" width="4.5703125" style="4" customWidth="1"/>
    <col min="8" max="16384" width="11.42578125" style="4"/>
  </cols>
  <sheetData>
    <row r="7" spans="1:6" ht="14.1" customHeight="1" x14ac:dyDescent="0.2">
      <c r="A7" s="117" t="s">
        <v>35</v>
      </c>
    </row>
    <row r="8" spans="1:6" ht="14.1" customHeight="1" x14ac:dyDescent="0.2">
      <c r="A8" s="117" t="s">
        <v>48</v>
      </c>
    </row>
    <row r="9" spans="1:6" ht="14.1" customHeight="1" x14ac:dyDescent="0.2">
      <c r="A9" s="117" t="s">
        <v>202</v>
      </c>
      <c r="B9" s="8"/>
      <c r="C9" s="8"/>
      <c r="D9" s="3"/>
      <c r="E9" s="3"/>
      <c r="F9" s="3"/>
    </row>
    <row r="10" spans="1:6" ht="14.1" customHeight="1" x14ac:dyDescent="0.2">
      <c r="A10" s="141" t="s">
        <v>218</v>
      </c>
      <c r="B10" s="4"/>
      <c r="C10" s="4"/>
      <c r="F10" s="10"/>
    </row>
    <row r="11" spans="1:6" ht="14.1" customHeight="1" x14ac:dyDescent="0.2">
      <c r="A11" s="141" t="s">
        <v>217</v>
      </c>
      <c r="B11" s="4"/>
      <c r="C11" s="4"/>
      <c r="F11" s="10"/>
    </row>
    <row r="12" spans="1:6" ht="14.1" customHeight="1" x14ac:dyDescent="0.2">
      <c r="A12" s="9"/>
      <c r="B12" s="4"/>
      <c r="C12" s="4"/>
      <c r="F12" s="10"/>
    </row>
    <row r="13" spans="1:6" ht="14.1" customHeight="1" x14ac:dyDescent="0.2">
      <c r="A13" s="26"/>
      <c r="B13" s="24" t="s">
        <v>203</v>
      </c>
      <c r="C13" s="12"/>
      <c r="D13" s="24" t="s">
        <v>9</v>
      </c>
      <c r="E13" s="25"/>
      <c r="F13" s="24" t="s">
        <v>10</v>
      </c>
    </row>
    <row r="14" spans="1:6" ht="14.1" customHeight="1" x14ac:dyDescent="0.2">
      <c r="A14" s="26"/>
      <c r="B14" s="12"/>
      <c r="C14" s="12"/>
      <c r="D14" s="12"/>
      <c r="E14" s="12"/>
      <c r="F14" s="12"/>
    </row>
    <row r="15" spans="1:6" ht="14.1" customHeight="1" x14ac:dyDescent="0.2">
      <c r="A15" s="118" t="s">
        <v>37</v>
      </c>
      <c r="B15" s="47"/>
      <c r="C15" s="47"/>
      <c r="D15" s="114">
        <v>878000</v>
      </c>
      <c r="E15" s="143"/>
      <c r="F15" s="114">
        <v>828000</v>
      </c>
    </row>
    <row r="16" spans="1:6" ht="14.1" customHeight="1" x14ac:dyDescent="0.2">
      <c r="A16" s="156"/>
      <c r="B16" s="47"/>
      <c r="C16" s="47"/>
      <c r="D16" s="143"/>
      <c r="E16" s="143"/>
      <c r="F16" s="143"/>
    </row>
    <row r="17" spans="1:6" ht="14.1" customHeight="1" x14ac:dyDescent="0.2">
      <c r="A17" s="218" t="s">
        <v>38</v>
      </c>
      <c r="B17" s="47"/>
      <c r="C17" s="47"/>
      <c r="D17" s="143"/>
      <c r="E17" s="143"/>
      <c r="F17" s="143"/>
    </row>
    <row r="18" spans="1:6" ht="14.1" customHeight="1" x14ac:dyDescent="0.2">
      <c r="A18" s="157" t="s">
        <v>178</v>
      </c>
      <c r="B18" s="47"/>
      <c r="C18" s="47"/>
      <c r="D18" s="143"/>
      <c r="E18" s="143"/>
      <c r="F18" s="143"/>
    </row>
    <row r="19" spans="1:6" ht="14.1" customHeight="1" x14ac:dyDescent="0.2">
      <c r="A19" s="157" t="s">
        <v>179</v>
      </c>
      <c r="B19" s="47"/>
      <c r="C19" s="47"/>
      <c r="D19" s="143"/>
      <c r="E19" s="143"/>
      <c r="F19" s="143"/>
    </row>
    <row r="20" spans="1:6" ht="14.1" customHeight="1" x14ac:dyDescent="0.2">
      <c r="A20" s="158" t="s">
        <v>39</v>
      </c>
      <c r="B20" s="47"/>
      <c r="C20" s="47"/>
      <c r="D20" s="65">
        <v>10000</v>
      </c>
      <c r="E20" s="143"/>
      <c r="F20" s="65">
        <v>9000</v>
      </c>
    </row>
    <row r="21" spans="1:6" ht="14.1" customHeight="1" x14ac:dyDescent="0.2">
      <c r="A21" s="158" t="s">
        <v>40</v>
      </c>
      <c r="B21" s="47"/>
      <c r="C21" s="47"/>
      <c r="D21" s="65">
        <v>20000</v>
      </c>
      <c r="E21" s="143"/>
      <c r="F21" s="65">
        <v>33536</v>
      </c>
    </row>
    <row r="22" spans="1:6" ht="25.5" customHeight="1" x14ac:dyDescent="0.2">
      <c r="A22" s="159" t="s">
        <v>180</v>
      </c>
      <c r="B22" s="47"/>
      <c r="C22" s="47"/>
      <c r="D22" s="143"/>
      <c r="E22" s="143"/>
      <c r="F22" s="143"/>
    </row>
    <row r="23" spans="1:6" ht="14.1" customHeight="1" x14ac:dyDescent="0.2">
      <c r="A23" s="160" t="s">
        <v>41</v>
      </c>
      <c r="B23" s="47"/>
      <c r="C23" s="47"/>
      <c r="D23" s="65">
        <v>2000</v>
      </c>
      <c r="E23" s="65"/>
      <c r="F23" s="65">
        <v>1400</v>
      </c>
    </row>
    <row r="24" spans="1:6" ht="14.1" customHeight="1" x14ac:dyDescent="0.2">
      <c r="A24" s="159" t="s">
        <v>181</v>
      </c>
      <c r="B24" s="47"/>
      <c r="C24" s="47"/>
      <c r="D24" s="65"/>
      <c r="E24" s="65"/>
      <c r="F24" s="65"/>
    </row>
    <row r="25" spans="1:6" ht="14.1" customHeight="1" x14ac:dyDescent="0.2">
      <c r="A25" s="160" t="s">
        <v>41</v>
      </c>
      <c r="B25" s="47"/>
      <c r="C25" s="47"/>
      <c r="D25" s="64">
        <v>-21210</v>
      </c>
      <c r="E25" s="65"/>
      <c r="F25" s="65">
        <v>14000</v>
      </c>
    </row>
    <row r="26" spans="1:6" ht="14.1" customHeight="1" x14ac:dyDescent="0.2">
      <c r="A26" s="159" t="s">
        <v>182</v>
      </c>
      <c r="B26" s="47"/>
      <c r="C26" s="47"/>
      <c r="D26" s="65"/>
      <c r="E26" s="65"/>
      <c r="F26" s="65"/>
    </row>
    <row r="27" spans="1:6" ht="14.1" customHeight="1" x14ac:dyDescent="0.2">
      <c r="A27" s="160" t="s">
        <v>41</v>
      </c>
      <c r="B27" s="47"/>
      <c r="C27" s="47"/>
      <c r="D27" s="65">
        <v>3400</v>
      </c>
      <c r="E27" s="65"/>
      <c r="F27" s="65">
        <v>1400</v>
      </c>
    </row>
    <row r="28" spans="1:6" ht="24.95" customHeight="1" x14ac:dyDescent="0.2">
      <c r="A28" s="161" t="s">
        <v>183</v>
      </c>
      <c r="B28" s="47"/>
      <c r="C28" s="47"/>
      <c r="D28" s="65"/>
      <c r="E28" s="65"/>
      <c r="F28" s="65"/>
    </row>
    <row r="29" spans="1:6" ht="14.1" customHeight="1" x14ac:dyDescent="0.2">
      <c r="A29" s="162" t="s">
        <v>42</v>
      </c>
      <c r="B29" s="47"/>
      <c r="C29" s="47"/>
      <c r="D29" s="163">
        <v>-400</v>
      </c>
      <c r="E29" s="143"/>
      <c r="F29" s="163">
        <v>-300</v>
      </c>
    </row>
    <row r="30" spans="1:6" ht="14.1" customHeight="1" x14ac:dyDescent="0.2">
      <c r="A30" s="164"/>
      <c r="B30" s="47"/>
      <c r="C30" s="47"/>
      <c r="D30" s="165">
        <f>SUM(D20:D29)</f>
        <v>13790</v>
      </c>
      <c r="E30" s="143"/>
      <c r="F30" s="165">
        <f>SUM(F20:F29)</f>
        <v>59036</v>
      </c>
    </row>
    <row r="31" spans="1:6" ht="14.1" customHeight="1" x14ac:dyDescent="0.2">
      <c r="A31" s="157" t="s">
        <v>184</v>
      </c>
      <c r="B31" s="47"/>
      <c r="C31" s="47"/>
      <c r="D31" s="121"/>
      <c r="E31" s="121"/>
      <c r="F31" s="121"/>
    </row>
    <row r="32" spans="1:6" ht="14.1" customHeight="1" x14ac:dyDescent="0.2">
      <c r="A32" s="159" t="s">
        <v>185</v>
      </c>
      <c r="B32" s="47"/>
      <c r="C32" s="47"/>
      <c r="D32" s="45"/>
      <c r="E32" s="45"/>
      <c r="F32" s="45"/>
    </row>
    <row r="33" spans="1:6" ht="14.1" customHeight="1" x14ac:dyDescent="0.2">
      <c r="A33" s="160" t="s">
        <v>41</v>
      </c>
      <c r="B33" s="47"/>
      <c r="C33" s="47"/>
      <c r="D33" s="111">
        <v>15000</v>
      </c>
      <c r="E33" s="45"/>
      <c r="F33" s="111">
        <v>14000</v>
      </c>
    </row>
    <row r="34" spans="1:6" ht="14.1" customHeight="1" x14ac:dyDescent="0.2">
      <c r="A34" s="160" t="s">
        <v>43</v>
      </c>
      <c r="B34" s="47"/>
      <c r="C34" s="47"/>
      <c r="D34" s="64">
        <v>-2000</v>
      </c>
      <c r="E34" s="111"/>
      <c r="F34" s="64">
        <v>-1000</v>
      </c>
    </row>
    <row r="35" spans="1:6" ht="14.1" customHeight="1" x14ac:dyDescent="0.2">
      <c r="A35" s="160" t="s">
        <v>44</v>
      </c>
      <c r="B35" s="47"/>
      <c r="C35" s="47"/>
      <c r="D35" s="111">
        <v>100</v>
      </c>
      <c r="E35" s="121"/>
      <c r="F35" s="111">
        <v>200</v>
      </c>
    </row>
    <row r="36" spans="1:6" ht="14.1" customHeight="1" x14ac:dyDescent="0.2">
      <c r="A36" s="159" t="s">
        <v>186</v>
      </c>
      <c r="B36" s="47"/>
      <c r="C36" s="47"/>
      <c r="D36" s="111"/>
      <c r="E36" s="121"/>
      <c r="F36" s="111"/>
    </row>
    <row r="37" spans="1:6" ht="14.1" customHeight="1" x14ac:dyDescent="0.2">
      <c r="A37" s="160" t="s">
        <v>41</v>
      </c>
      <c r="B37" s="47"/>
      <c r="C37" s="47"/>
      <c r="D37" s="111">
        <v>13000</v>
      </c>
      <c r="E37" s="121"/>
      <c r="F37" s="111">
        <v>7500</v>
      </c>
    </row>
    <row r="38" spans="1:6" ht="14.1" customHeight="1" x14ac:dyDescent="0.2">
      <c r="A38" s="160" t="s">
        <v>43</v>
      </c>
      <c r="B38" s="47"/>
      <c r="C38" s="47"/>
      <c r="D38" s="64">
        <v>-1000</v>
      </c>
      <c r="E38" s="121"/>
      <c r="F38" s="64">
        <v>-500</v>
      </c>
    </row>
    <row r="39" spans="1:6" ht="14.1" customHeight="1" x14ac:dyDescent="0.2">
      <c r="A39" s="160" t="s">
        <v>44</v>
      </c>
      <c r="B39" s="47"/>
      <c r="C39" s="47"/>
      <c r="D39" s="111">
        <v>200</v>
      </c>
      <c r="E39" s="121"/>
      <c r="F39" s="111">
        <v>300</v>
      </c>
    </row>
    <row r="40" spans="1:6" ht="14.1" customHeight="1" x14ac:dyDescent="0.2">
      <c r="A40" s="159" t="s">
        <v>182</v>
      </c>
      <c r="B40" s="47"/>
      <c r="C40" s="47"/>
      <c r="D40" s="111"/>
      <c r="E40" s="121"/>
      <c r="F40" s="111"/>
    </row>
    <row r="41" spans="1:6" ht="14.1" customHeight="1" x14ac:dyDescent="0.2">
      <c r="A41" s="160" t="s">
        <v>41</v>
      </c>
      <c r="B41" s="47"/>
      <c r="C41" s="47"/>
      <c r="D41" s="111">
        <v>1000</v>
      </c>
      <c r="E41" s="121"/>
      <c r="F41" s="111">
        <v>500</v>
      </c>
    </row>
    <row r="42" spans="1:6" ht="14.1" customHeight="1" x14ac:dyDescent="0.2">
      <c r="A42" s="160" t="s">
        <v>43</v>
      </c>
      <c r="B42" s="47"/>
      <c r="C42" s="47"/>
      <c r="D42" s="35">
        <v>0</v>
      </c>
      <c r="E42" s="121"/>
      <c r="F42" s="64">
        <v>-50</v>
      </c>
    </row>
    <row r="43" spans="1:6" ht="14.1" customHeight="1" x14ac:dyDescent="0.2">
      <c r="A43" s="160" t="s">
        <v>44</v>
      </c>
      <c r="B43" s="47"/>
      <c r="C43" s="47"/>
      <c r="D43" s="111">
        <v>10</v>
      </c>
      <c r="E43" s="121"/>
      <c r="F43" s="111">
        <v>14</v>
      </c>
    </row>
    <row r="44" spans="1:6" ht="26.1" customHeight="1" x14ac:dyDescent="0.2">
      <c r="A44" s="161" t="s">
        <v>183</v>
      </c>
      <c r="B44" s="47"/>
      <c r="C44" s="47"/>
      <c r="D44" s="121"/>
      <c r="E44" s="121"/>
      <c r="F44" s="121"/>
    </row>
    <row r="45" spans="1:6" ht="14.1" customHeight="1" x14ac:dyDescent="0.2">
      <c r="A45" s="166" t="s">
        <v>104</v>
      </c>
      <c r="B45" s="47"/>
      <c r="C45" s="47"/>
      <c r="D45" s="64">
        <v>-100</v>
      </c>
      <c r="E45" s="121"/>
      <c r="F45" s="35">
        <v>0</v>
      </c>
    </row>
    <row r="46" spans="1:6" ht="14.1" customHeight="1" x14ac:dyDescent="0.2">
      <c r="A46" s="167"/>
      <c r="B46" s="47"/>
      <c r="C46" s="47"/>
      <c r="D46" s="168">
        <f>SUM(D33:D45)</f>
        <v>26210</v>
      </c>
      <c r="E46" s="121"/>
      <c r="F46" s="123">
        <f>SUM(F33:F45)</f>
        <v>20964</v>
      </c>
    </row>
    <row r="47" spans="1:6" ht="14.1" customHeight="1" x14ac:dyDescent="0.2">
      <c r="A47" s="167"/>
      <c r="B47" s="47"/>
      <c r="C47" s="47"/>
      <c r="D47" s="169"/>
      <c r="E47" s="121"/>
      <c r="F47" s="169"/>
    </row>
    <row r="48" spans="1:6" ht="14.1" customHeight="1" x14ac:dyDescent="0.2">
      <c r="A48" s="170" t="s">
        <v>106</v>
      </c>
      <c r="B48" s="47"/>
      <c r="C48" s="47"/>
      <c r="D48" s="109">
        <f>D30+D46</f>
        <v>40000</v>
      </c>
      <c r="E48" s="121"/>
      <c r="F48" s="109">
        <f>F30+F46</f>
        <v>80000</v>
      </c>
    </row>
    <row r="49" spans="1:7" ht="14.1" customHeight="1" x14ac:dyDescent="0.2">
      <c r="A49" s="171"/>
      <c r="B49" s="47"/>
      <c r="C49" s="47"/>
      <c r="D49" s="109"/>
      <c r="E49" s="121"/>
      <c r="F49" s="123"/>
    </row>
    <row r="50" spans="1:7" ht="14.1" customHeight="1" thickBot="1" x14ac:dyDescent="0.25">
      <c r="A50" s="118" t="s">
        <v>45</v>
      </c>
      <c r="B50" s="47"/>
      <c r="C50" s="47"/>
      <c r="D50" s="139">
        <f>D15+D48</f>
        <v>918000</v>
      </c>
      <c r="E50" s="121"/>
      <c r="F50" s="139">
        <f>F15+F48</f>
        <v>908000</v>
      </c>
    </row>
    <row r="51" spans="1:7" ht="14.1" customHeight="1" thickTop="1" x14ac:dyDescent="0.2">
      <c r="A51" s="16"/>
    </row>
    <row r="52" spans="1:7" ht="14.1" customHeight="1" x14ac:dyDescent="0.2">
      <c r="A52" s="4" t="s">
        <v>64</v>
      </c>
      <c r="B52" s="4"/>
      <c r="C52" s="4"/>
      <c r="D52" s="38"/>
      <c r="E52" s="11"/>
    </row>
    <row r="53" spans="1:7" ht="14.1" customHeight="1" x14ac:dyDescent="0.2">
      <c r="A53" s="281" t="s">
        <v>195</v>
      </c>
      <c r="B53" s="281"/>
      <c r="C53" s="281"/>
      <c r="D53" s="281"/>
      <c r="E53" s="281"/>
      <c r="F53" s="281"/>
      <c r="G53" s="18"/>
    </row>
    <row r="54" spans="1:7" ht="14.1" customHeight="1" x14ac:dyDescent="0.2"/>
    <row r="55" spans="1:7" x14ac:dyDescent="0.2">
      <c r="A55" s="172"/>
      <c r="D55" s="34"/>
      <c r="E55" s="7"/>
      <c r="F55" s="33"/>
    </row>
    <row r="56" spans="1:7" ht="36.6" customHeight="1" x14ac:dyDescent="0.2">
      <c r="D56" s="34"/>
      <c r="E56" s="7"/>
    </row>
    <row r="59" spans="1:7" ht="12" customHeight="1" x14ac:dyDescent="0.2">
      <c r="A59" s="15" t="s">
        <v>8</v>
      </c>
      <c r="B59" s="16"/>
      <c r="C59" s="16"/>
      <c r="D59" s="140"/>
      <c r="E59" s="140"/>
      <c r="F59" s="16"/>
    </row>
    <row r="60" spans="1:7" ht="14.1" customHeight="1" x14ac:dyDescent="0.2">
      <c r="A60" s="115" t="s">
        <v>47</v>
      </c>
      <c r="B60" s="115"/>
      <c r="C60" s="115"/>
      <c r="D60" s="115"/>
      <c r="E60" s="115"/>
      <c r="F60" s="115"/>
      <c r="G60" s="40"/>
    </row>
    <row r="61" spans="1:7" ht="14.1" customHeight="1" x14ac:dyDescent="0.2">
      <c r="A61" s="115" t="s">
        <v>46</v>
      </c>
      <c r="B61" s="115"/>
      <c r="C61" s="115"/>
      <c r="D61" s="115"/>
      <c r="E61" s="115"/>
      <c r="F61" s="115"/>
      <c r="G61" s="40"/>
    </row>
    <row r="62" spans="1:7" ht="24.95" customHeight="1" x14ac:dyDescent="0.2">
      <c r="A62" s="277" t="s">
        <v>220</v>
      </c>
      <c r="B62" s="277"/>
      <c r="C62" s="277"/>
      <c r="D62" s="277"/>
      <c r="E62" s="277"/>
      <c r="F62" s="277"/>
      <c r="G62" s="40"/>
    </row>
    <row r="63" spans="1:7" ht="28.5" customHeight="1" x14ac:dyDescent="0.2">
      <c r="A63" s="277" t="s">
        <v>215</v>
      </c>
      <c r="B63" s="277"/>
      <c r="C63" s="277"/>
      <c r="D63" s="277"/>
      <c r="E63" s="277"/>
      <c r="F63" s="277"/>
      <c r="G63" s="40"/>
    </row>
  </sheetData>
  <mergeCells count="3">
    <mergeCell ref="A53:F53"/>
    <mergeCell ref="A62:F62"/>
    <mergeCell ref="A63:F63"/>
  </mergeCells>
  <printOptions horizontalCentered="1"/>
  <pageMargins left="0.70866141732283472" right="0.70866141732283472" top="0.74803149606299213" bottom="0.74803149606299213" header="0.31496062992125984" footer="0.31496062992125984"/>
  <pageSetup paperSize="9" scale="77" orientation="portrait" r:id="rId1"/>
  <headerFooter>
    <oddFooter>&amp;R&amp;P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5:Z62"/>
  <sheetViews>
    <sheetView showGridLines="0" view="pageBreakPreview" zoomScale="115" zoomScaleNormal="85" zoomScaleSheetLayoutView="115" workbookViewId="0">
      <selection activeCell="K10" sqref="K10"/>
    </sheetView>
  </sheetViews>
  <sheetFormatPr baseColWidth="10" defaultColWidth="11.42578125" defaultRowHeight="12" x14ac:dyDescent="0.2"/>
  <cols>
    <col min="1" max="1" width="58.5703125" style="4" customWidth="1"/>
    <col min="2" max="2" width="2.42578125" style="4" customWidth="1"/>
    <col min="3" max="3" width="11.7109375" style="4" customWidth="1"/>
    <col min="4" max="4" width="2.42578125" style="4" customWidth="1"/>
    <col min="5" max="5" width="11.7109375" style="4" customWidth="1"/>
    <col min="6" max="6" width="2.140625" style="4" customWidth="1"/>
    <col min="7" max="7" width="11.7109375" style="4" customWidth="1"/>
    <col min="8" max="8" width="2.5703125" style="4" customWidth="1"/>
    <col min="9" max="9" width="9.28515625" style="4" customWidth="1"/>
    <col min="10" max="10" width="2.85546875" style="4" customWidth="1"/>
    <col min="11" max="11" width="11.7109375" style="4" customWidth="1"/>
    <col min="12" max="12" width="2.7109375" style="4" customWidth="1"/>
    <col min="13" max="13" width="11.7109375" style="4" customWidth="1"/>
    <col min="14" max="14" width="3" style="4" customWidth="1"/>
    <col min="15" max="15" width="11.7109375" style="4" customWidth="1"/>
    <col min="16" max="16" width="2.85546875" style="4" customWidth="1"/>
    <col min="17" max="17" width="11.7109375" style="4" customWidth="1"/>
    <col min="18" max="18" width="2.7109375" style="4" customWidth="1"/>
    <col min="19" max="19" width="11.7109375" style="4" customWidth="1"/>
    <col min="20" max="20" width="2.42578125" style="4" customWidth="1"/>
    <col min="21" max="21" width="11.7109375" style="4" customWidth="1"/>
    <col min="22" max="22" width="3.140625" style="4" customWidth="1"/>
    <col min="23" max="23" width="11.7109375" style="4" customWidth="1"/>
    <col min="24" max="24" width="2.85546875" style="4" customWidth="1"/>
    <col min="25" max="25" width="11.7109375" style="4" customWidth="1"/>
    <col min="26" max="26" width="1.140625" style="4" customWidth="1"/>
    <col min="27" max="16384" width="11.42578125" style="4"/>
  </cols>
  <sheetData>
    <row r="5" spans="1:26" ht="14.1" customHeight="1" x14ac:dyDescent="0.2">
      <c r="A5" s="173" t="s">
        <v>35</v>
      </c>
      <c r="B5" s="76"/>
    </row>
    <row r="6" spans="1:26" ht="14.1" customHeight="1" x14ac:dyDescent="0.2">
      <c r="A6" s="117" t="s">
        <v>48</v>
      </c>
      <c r="B6" s="76"/>
    </row>
    <row r="7" spans="1:26" ht="14.1" customHeight="1" x14ac:dyDescent="0.2">
      <c r="A7" s="117" t="s">
        <v>196</v>
      </c>
      <c r="B7" s="17"/>
    </row>
    <row r="8" spans="1:26" ht="14.1" customHeight="1" x14ac:dyDescent="0.2">
      <c r="A8" s="174" t="s">
        <v>219</v>
      </c>
      <c r="B8" s="17"/>
    </row>
    <row r="9" spans="1:26" ht="14.1" customHeight="1" x14ac:dyDescent="0.2">
      <c r="A9" s="217" t="s">
        <v>217</v>
      </c>
      <c r="B9" s="17"/>
    </row>
    <row r="10" spans="1:26" ht="48" x14ac:dyDescent="0.2">
      <c r="B10" s="75"/>
      <c r="C10" s="73" t="s">
        <v>49</v>
      </c>
      <c r="D10" s="73"/>
      <c r="E10" s="74" t="s">
        <v>50</v>
      </c>
      <c r="F10" s="74"/>
      <c r="G10" s="74" t="s">
        <v>27</v>
      </c>
      <c r="H10" s="74"/>
      <c r="I10" s="73" t="s">
        <v>51</v>
      </c>
      <c r="J10" s="73"/>
      <c r="K10" s="73" t="s">
        <v>28</v>
      </c>
      <c r="L10" s="73"/>
      <c r="M10" s="73" t="s">
        <v>29</v>
      </c>
      <c r="N10" s="73"/>
      <c r="O10" s="73" t="s">
        <v>30</v>
      </c>
      <c r="P10" s="73"/>
      <c r="Q10" s="73" t="s">
        <v>52</v>
      </c>
      <c r="R10" s="73"/>
      <c r="S10" s="73" t="s">
        <v>188</v>
      </c>
      <c r="T10" s="73"/>
      <c r="U10" s="73" t="s">
        <v>38</v>
      </c>
      <c r="V10" s="73"/>
      <c r="W10" s="73" t="s">
        <v>189</v>
      </c>
      <c r="X10" s="73"/>
      <c r="Y10" s="110" t="s">
        <v>31</v>
      </c>
    </row>
    <row r="11" spans="1:26" s="70" customFormat="1" x14ac:dyDescent="0.2">
      <c r="A11" s="72" t="s">
        <v>203</v>
      </c>
      <c r="B11" s="72"/>
      <c r="C11" s="71"/>
      <c r="D11" s="71"/>
      <c r="E11" s="71"/>
      <c r="F11" s="71"/>
      <c r="G11" s="71"/>
      <c r="H11" s="71"/>
      <c r="I11" s="71"/>
      <c r="J11" s="71"/>
      <c r="K11" s="71"/>
      <c r="L11" s="71"/>
      <c r="M11" s="71"/>
      <c r="N11" s="71"/>
      <c r="O11" s="71"/>
      <c r="P11" s="71"/>
      <c r="Q11" s="71"/>
      <c r="R11" s="71"/>
      <c r="S11" s="71"/>
      <c r="T11" s="71"/>
      <c r="U11" s="71"/>
      <c r="V11" s="71"/>
      <c r="W11" s="71"/>
      <c r="X11" s="71"/>
      <c r="Y11" s="62"/>
    </row>
    <row r="12" spans="1:26" ht="14.1" customHeight="1" x14ac:dyDescent="0.2">
      <c r="A12" s="69" t="s">
        <v>206</v>
      </c>
      <c r="B12" s="69"/>
      <c r="C12" s="111">
        <v>2500000</v>
      </c>
      <c r="D12" s="111"/>
      <c r="E12" s="111">
        <v>638000</v>
      </c>
      <c r="F12" s="111"/>
      <c r="G12" s="111">
        <v>1862000</v>
      </c>
      <c r="H12" s="111"/>
      <c r="I12" s="111">
        <v>10000</v>
      </c>
      <c r="J12" s="111"/>
      <c r="K12" s="111">
        <v>16000</v>
      </c>
      <c r="L12" s="111"/>
      <c r="M12" s="111">
        <v>27000</v>
      </c>
      <c r="N12" s="111"/>
      <c r="O12" s="111">
        <v>375800</v>
      </c>
      <c r="P12" s="111"/>
      <c r="Q12" s="111">
        <v>1216200</v>
      </c>
      <c r="R12" s="111"/>
      <c r="S12" s="65">
        <v>3507000</v>
      </c>
      <c r="T12" s="111"/>
      <c r="U12" s="111">
        <v>10000</v>
      </c>
      <c r="V12" s="111"/>
      <c r="W12" s="111">
        <v>2000</v>
      </c>
      <c r="X12" s="111"/>
      <c r="Y12" s="65">
        <v>3519000</v>
      </c>
      <c r="Z12" s="33"/>
    </row>
    <row r="13" spans="1:26" ht="14.1" customHeight="1" x14ac:dyDescent="0.2">
      <c r="A13" s="63" t="s">
        <v>37</v>
      </c>
      <c r="B13" s="63"/>
      <c r="C13" s="35">
        <v>0</v>
      </c>
      <c r="D13" s="65"/>
      <c r="E13" s="35">
        <v>0</v>
      </c>
      <c r="F13" s="111"/>
      <c r="G13" s="35">
        <v>0</v>
      </c>
      <c r="H13" s="35"/>
      <c r="I13" s="35">
        <v>0</v>
      </c>
      <c r="J13" s="35"/>
      <c r="K13" s="35">
        <v>0</v>
      </c>
      <c r="L13" s="35"/>
      <c r="M13" s="35">
        <v>0</v>
      </c>
      <c r="N13" s="35"/>
      <c r="O13" s="35">
        <v>0</v>
      </c>
      <c r="P13" s="65"/>
      <c r="Q13" s="111">
        <v>828000</v>
      </c>
      <c r="R13" s="65"/>
      <c r="S13" s="111">
        <f>SUM(G13:Q13)</f>
        <v>828000</v>
      </c>
      <c r="T13" s="65"/>
      <c r="U13" s="35">
        <v>0</v>
      </c>
      <c r="V13" s="35"/>
      <c r="W13" s="35">
        <v>0</v>
      </c>
      <c r="X13" s="65"/>
      <c r="Y13" s="65">
        <f t="shared" ref="Y13:Y15" si="0">SUM(S13:W13)</f>
        <v>828000</v>
      </c>
      <c r="Z13" s="33"/>
    </row>
    <row r="14" spans="1:26" ht="14.1" customHeight="1" x14ac:dyDescent="0.2">
      <c r="A14" s="63" t="s">
        <v>106</v>
      </c>
      <c r="B14" s="63"/>
      <c r="C14" s="68">
        <v>0</v>
      </c>
      <c r="D14" s="65"/>
      <c r="E14" s="68">
        <v>0</v>
      </c>
      <c r="F14" s="111"/>
      <c r="G14" s="68">
        <v>0</v>
      </c>
      <c r="H14" s="35"/>
      <c r="I14" s="68">
        <v>0</v>
      </c>
      <c r="J14" s="35"/>
      <c r="K14" s="68">
        <v>0</v>
      </c>
      <c r="L14" s="35"/>
      <c r="M14" s="68">
        <v>0</v>
      </c>
      <c r="N14" s="35"/>
      <c r="O14" s="68">
        <v>0</v>
      </c>
      <c r="P14" s="65"/>
      <c r="Q14" s="68">
        <v>0</v>
      </c>
      <c r="R14" s="65"/>
      <c r="S14" s="68">
        <v>0</v>
      </c>
      <c r="T14" s="65"/>
      <c r="U14" s="109">
        <v>80000</v>
      </c>
      <c r="V14" s="65"/>
      <c r="W14" s="68">
        <v>0</v>
      </c>
      <c r="X14" s="65"/>
      <c r="Y14" s="114">
        <f t="shared" si="0"/>
        <v>80000</v>
      </c>
      <c r="Z14" s="33"/>
    </row>
    <row r="15" spans="1:26" ht="14.1" customHeight="1" x14ac:dyDescent="0.2">
      <c r="A15" s="45" t="s">
        <v>53</v>
      </c>
      <c r="B15" s="45"/>
      <c r="C15" s="67">
        <f>SUM(C13:C14)</f>
        <v>0</v>
      </c>
      <c r="D15" s="111"/>
      <c r="E15" s="67">
        <f>SUM(E13:E14)</f>
        <v>0</v>
      </c>
      <c r="F15" s="111"/>
      <c r="G15" s="67">
        <f>SUM(G13:G14)</f>
        <v>0</v>
      </c>
      <c r="H15" s="35"/>
      <c r="I15" s="67">
        <f>SUM(I13:I14)</f>
        <v>0</v>
      </c>
      <c r="J15" s="35"/>
      <c r="K15" s="67">
        <f>SUM(K13:K14)</f>
        <v>0</v>
      </c>
      <c r="L15" s="35"/>
      <c r="M15" s="67">
        <f>SUM(M13:M14)</f>
        <v>0</v>
      </c>
      <c r="N15" s="35"/>
      <c r="O15" s="67">
        <f>SUM(O13:O14)</f>
        <v>0</v>
      </c>
      <c r="P15" s="111"/>
      <c r="Q15" s="67">
        <f>SUM(Q13:Q14)</f>
        <v>828000</v>
      </c>
      <c r="R15" s="65"/>
      <c r="S15" s="67">
        <f>SUM(S13:S14)</f>
        <v>828000</v>
      </c>
      <c r="T15" s="111"/>
      <c r="U15" s="109">
        <f>SUM(U13:U14)</f>
        <v>80000</v>
      </c>
      <c r="V15" s="111"/>
      <c r="W15" s="67">
        <f>SUM(W13:W14)</f>
        <v>0</v>
      </c>
      <c r="X15" s="111"/>
      <c r="Y15" s="109">
        <f t="shared" si="0"/>
        <v>908000</v>
      </c>
      <c r="Z15" s="33"/>
    </row>
    <row r="16" spans="1:26" ht="14.1" customHeight="1" x14ac:dyDescent="0.2">
      <c r="A16" s="62" t="s">
        <v>54</v>
      </c>
      <c r="B16" s="62"/>
      <c r="C16" s="65"/>
      <c r="D16" s="65"/>
      <c r="E16" s="65"/>
      <c r="F16" s="65"/>
      <c r="G16" s="65"/>
      <c r="H16" s="65"/>
      <c r="I16" s="65"/>
      <c r="J16" s="35"/>
      <c r="K16" s="65"/>
      <c r="L16" s="35"/>
      <c r="M16" s="65"/>
      <c r="N16" s="35"/>
      <c r="O16" s="65"/>
      <c r="P16" s="65"/>
      <c r="Q16" s="65"/>
      <c r="R16" s="65"/>
      <c r="S16" s="65"/>
      <c r="T16" s="65"/>
      <c r="U16" s="65"/>
      <c r="V16" s="65"/>
      <c r="W16" s="65"/>
      <c r="X16" s="65"/>
      <c r="Y16" s="65"/>
      <c r="Z16" s="33"/>
    </row>
    <row r="17" spans="1:26" ht="14.1" customHeight="1" x14ac:dyDescent="0.2">
      <c r="A17" s="63" t="s">
        <v>55</v>
      </c>
      <c r="B17" s="63"/>
      <c r="C17" s="35">
        <v>0</v>
      </c>
      <c r="D17" s="65"/>
      <c r="E17" s="35">
        <v>0</v>
      </c>
      <c r="F17" s="35"/>
      <c r="G17" s="35">
        <v>0</v>
      </c>
      <c r="H17" s="35"/>
      <c r="I17" s="35">
        <v>0</v>
      </c>
      <c r="J17" s="35"/>
      <c r="K17" s="35">
        <v>0</v>
      </c>
      <c r="L17" s="35"/>
      <c r="M17" s="35">
        <v>0</v>
      </c>
      <c r="N17" s="35"/>
      <c r="O17" s="35">
        <v>0</v>
      </c>
      <c r="P17" s="35"/>
      <c r="Q17" s="35">
        <v>0</v>
      </c>
      <c r="R17" s="65"/>
      <c r="S17" s="35">
        <f t="shared" ref="S17:S24" si="1">SUM(G17:Q17)</f>
        <v>0</v>
      </c>
      <c r="T17" s="35"/>
      <c r="U17" s="35">
        <v>0</v>
      </c>
      <c r="V17" s="35"/>
      <c r="W17" s="35">
        <v>0</v>
      </c>
      <c r="X17" s="35"/>
      <c r="Y17" s="35">
        <f t="shared" ref="Y17:Y24" si="2">SUM(S17:W17)</f>
        <v>0</v>
      </c>
      <c r="Z17" s="33"/>
    </row>
    <row r="18" spans="1:26" ht="14.1" customHeight="1" x14ac:dyDescent="0.2">
      <c r="A18" s="63" t="s">
        <v>56</v>
      </c>
      <c r="B18" s="63"/>
      <c r="C18" s="35">
        <v>0</v>
      </c>
      <c r="D18" s="65"/>
      <c r="E18" s="64">
        <v>-38000</v>
      </c>
      <c r="F18" s="65"/>
      <c r="G18" s="65">
        <v>38000</v>
      </c>
      <c r="H18" s="65"/>
      <c r="I18" s="35">
        <v>0</v>
      </c>
      <c r="J18" s="35"/>
      <c r="K18" s="35">
        <v>0</v>
      </c>
      <c r="L18" s="35"/>
      <c r="M18" s="35">
        <v>0</v>
      </c>
      <c r="N18" s="35"/>
      <c r="O18" s="35">
        <v>0</v>
      </c>
      <c r="P18" s="35"/>
      <c r="Q18" s="35">
        <v>0</v>
      </c>
      <c r="R18" s="65"/>
      <c r="S18" s="111">
        <f t="shared" si="1"/>
        <v>38000</v>
      </c>
      <c r="T18" s="65"/>
      <c r="U18" s="35">
        <v>0</v>
      </c>
      <c r="V18" s="35"/>
      <c r="W18" s="35">
        <v>0</v>
      </c>
      <c r="X18" s="35"/>
      <c r="Y18" s="65">
        <f t="shared" si="2"/>
        <v>38000</v>
      </c>
      <c r="Z18" s="33"/>
    </row>
    <row r="19" spans="1:26" ht="14.1" customHeight="1" x14ac:dyDescent="0.2">
      <c r="A19" s="63" t="s">
        <v>28</v>
      </c>
      <c r="B19" s="63"/>
      <c r="C19" s="35">
        <v>0</v>
      </c>
      <c r="D19" s="65"/>
      <c r="E19" s="35">
        <v>0</v>
      </c>
      <c r="F19" s="35"/>
      <c r="G19" s="35">
        <v>0</v>
      </c>
      <c r="H19" s="35"/>
      <c r="I19" s="35">
        <v>0</v>
      </c>
      <c r="J19" s="35"/>
      <c r="K19" s="35">
        <v>0</v>
      </c>
      <c r="L19" s="35"/>
      <c r="M19" s="35">
        <v>0</v>
      </c>
      <c r="N19" s="35"/>
      <c r="O19" s="35">
        <v>0</v>
      </c>
      <c r="P19" s="35"/>
      <c r="Q19" s="35">
        <v>0</v>
      </c>
      <c r="R19" s="65"/>
      <c r="S19" s="35">
        <f t="shared" si="1"/>
        <v>0</v>
      </c>
      <c r="T19" s="65"/>
      <c r="U19" s="35">
        <v>0</v>
      </c>
      <c r="V19" s="35"/>
      <c r="W19" s="35">
        <v>0</v>
      </c>
      <c r="X19" s="35"/>
      <c r="Y19" s="35">
        <f t="shared" si="2"/>
        <v>0</v>
      </c>
      <c r="Z19" s="33"/>
    </row>
    <row r="20" spans="1:26" ht="14.1" customHeight="1" x14ac:dyDescent="0.2">
      <c r="A20" s="63" t="s">
        <v>57</v>
      </c>
      <c r="B20" s="63"/>
      <c r="C20" s="35">
        <v>0</v>
      </c>
      <c r="D20" s="65"/>
      <c r="E20" s="35">
        <v>0</v>
      </c>
      <c r="F20" s="35"/>
      <c r="G20" s="35">
        <v>0</v>
      </c>
      <c r="H20" s="35"/>
      <c r="I20" s="35">
        <v>0</v>
      </c>
      <c r="J20" s="35"/>
      <c r="K20" s="35">
        <v>0</v>
      </c>
      <c r="L20" s="35"/>
      <c r="M20" s="35">
        <v>0</v>
      </c>
      <c r="N20" s="35"/>
      <c r="O20" s="35">
        <v>0</v>
      </c>
      <c r="P20" s="35"/>
      <c r="Q20" s="64">
        <v>-10000</v>
      </c>
      <c r="R20" s="65"/>
      <c r="S20" s="64">
        <f t="shared" si="1"/>
        <v>-10000</v>
      </c>
      <c r="T20" s="65"/>
      <c r="U20" s="35">
        <v>0</v>
      </c>
      <c r="V20" s="35"/>
      <c r="W20" s="35">
        <v>0</v>
      </c>
      <c r="X20" s="35"/>
      <c r="Y20" s="64">
        <f t="shared" si="2"/>
        <v>-10000</v>
      </c>
      <c r="Z20" s="33"/>
    </row>
    <row r="21" spans="1:26" ht="14.1" customHeight="1" x14ac:dyDescent="0.2">
      <c r="A21" s="63" t="s">
        <v>58</v>
      </c>
      <c r="B21" s="63"/>
      <c r="C21" s="35">
        <v>0</v>
      </c>
      <c r="D21" s="65"/>
      <c r="E21" s="35">
        <v>0</v>
      </c>
      <c r="F21" s="35"/>
      <c r="G21" s="35">
        <v>0</v>
      </c>
      <c r="H21" s="35"/>
      <c r="I21" s="35">
        <v>0</v>
      </c>
      <c r="J21" s="35"/>
      <c r="K21" s="35">
        <v>0</v>
      </c>
      <c r="L21" s="35"/>
      <c r="M21" s="35">
        <v>0</v>
      </c>
      <c r="N21" s="35"/>
      <c r="O21" s="35">
        <v>0</v>
      </c>
      <c r="P21" s="35"/>
      <c r="Q21" s="64">
        <v>0</v>
      </c>
      <c r="R21" s="65"/>
      <c r="S21" s="64">
        <f t="shared" si="1"/>
        <v>0</v>
      </c>
      <c r="T21" s="65"/>
      <c r="U21" s="35">
        <v>0</v>
      </c>
      <c r="V21" s="35"/>
      <c r="W21" s="35">
        <v>0</v>
      </c>
      <c r="X21" s="35"/>
      <c r="Y21" s="64">
        <f t="shared" si="2"/>
        <v>0</v>
      </c>
      <c r="Z21" s="33"/>
    </row>
    <row r="22" spans="1:26" ht="14.1" customHeight="1" x14ac:dyDescent="0.2">
      <c r="A22" s="66" t="s">
        <v>59</v>
      </c>
      <c r="B22" s="66"/>
      <c r="C22" s="35">
        <v>0</v>
      </c>
      <c r="D22" s="65"/>
      <c r="E22" s="35">
        <v>0</v>
      </c>
      <c r="F22" s="35"/>
      <c r="G22" s="35">
        <v>0</v>
      </c>
      <c r="H22" s="35"/>
      <c r="I22" s="35">
        <v>0</v>
      </c>
      <c r="J22" s="35"/>
      <c r="K22" s="35">
        <v>0</v>
      </c>
      <c r="L22" s="35"/>
      <c r="M22" s="35">
        <v>0</v>
      </c>
      <c r="N22" s="65"/>
      <c r="O22" s="65">
        <v>124200</v>
      </c>
      <c r="P22" s="65"/>
      <c r="Q22" s="64">
        <v>-124200</v>
      </c>
      <c r="R22" s="65"/>
      <c r="S22" s="64">
        <f t="shared" si="1"/>
        <v>0</v>
      </c>
      <c r="T22" s="65"/>
      <c r="U22" s="35">
        <v>0</v>
      </c>
      <c r="V22" s="35"/>
      <c r="W22" s="35">
        <v>0</v>
      </c>
      <c r="X22" s="35"/>
      <c r="Y22" s="64">
        <f t="shared" si="2"/>
        <v>0</v>
      </c>
      <c r="Z22" s="33"/>
    </row>
    <row r="23" spans="1:26" ht="14.1" customHeight="1" x14ac:dyDescent="0.2">
      <c r="A23" s="63" t="s">
        <v>60</v>
      </c>
      <c r="B23" s="63"/>
      <c r="C23" s="35">
        <v>0</v>
      </c>
      <c r="D23" s="65"/>
      <c r="E23" s="35">
        <v>0</v>
      </c>
      <c r="F23" s="35"/>
      <c r="G23" s="35">
        <v>0</v>
      </c>
      <c r="H23" s="35"/>
      <c r="I23" s="35">
        <v>0</v>
      </c>
      <c r="J23" s="35"/>
      <c r="K23" s="35">
        <v>0</v>
      </c>
      <c r="L23" s="35"/>
      <c r="M23" s="35">
        <v>0</v>
      </c>
      <c r="N23" s="65"/>
      <c r="O23" s="35">
        <v>0</v>
      </c>
      <c r="P23" s="65"/>
      <c r="Q23" s="35">
        <v>0</v>
      </c>
      <c r="R23" s="65"/>
      <c r="S23" s="64">
        <f t="shared" si="1"/>
        <v>0</v>
      </c>
      <c r="T23" s="65"/>
      <c r="U23" s="35">
        <v>0</v>
      </c>
      <c r="V23" s="35"/>
      <c r="W23" s="35">
        <v>0</v>
      </c>
      <c r="X23" s="35"/>
      <c r="Y23" s="64">
        <f t="shared" si="2"/>
        <v>0</v>
      </c>
      <c r="Z23" s="33"/>
    </row>
    <row r="24" spans="1:26" ht="14.1" customHeight="1" x14ac:dyDescent="0.2">
      <c r="A24" s="63" t="s">
        <v>61</v>
      </c>
      <c r="B24" s="63"/>
      <c r="C24" s="68">
        <v>0</v>
      </c>
      <c r="D24" s="65"/>
      <c r="E24" s="68">
        <v>0</v>
      </c>
      <c r="F24" s="68"/>
      <c r="G24" s="68">
        <v>0</v>
      </c>
      <c r="H24" s="68"/>
      <c r="I24" s="68">
        <v>0</v>
      </c>
      <c r="J24" s="68"/>
      <c r="K24" s="68">
        <v>0</v>
      </c>
      <c r="L24" s="68"/>
      <c r="M24" s="68">
        <v>0</v>
      </c>
      <c r="N24" s="68"/>
      <c r="O24" s="68">
        <v>0</v>
      </c>
      <c r="P24" s="68"/>
      <c r="Q24" s="68">
        <v>0</v>
      </c>
      <c r="R24" s="68"/>
      <c r="S24" s="68">
        <f t="shared" si="1"/>
        <v>0</v>
      </c>
      <c r="T24" s="68"/>
      <c r="U24" s="68">
        <v>0</v>
      </c>
      <c r="V24" s="68"/>
      <c r="W24" s="68">
        <v>0</v>
      </c>
      <c r="X24" s="68"/>
      <c r="Y24" s="68">
        <f t="shared" si="2"/>
        <v>0</v>
      </c>
      <c r="Z24" s="33"/>
    </row>
    <row r="25" spans="1:26" ht="14.1" customHeight="1" thickBot="1" x14ac:dyDescent="0.25">
      <c r="A25" s="62" t="s">
        <v>197</v>
      </c>
      <c r="B25" s="62"/>
      <c r="C25" s="101">
        <f>SUM(C12,C15,C17:C24)</f>
        <v>2500000</v>
      </c>
      <c r="D25" s="65"/>
      <c r="E25" s="101">
        <f>SUM(E12,E15,E17:E24)</f>
        <v>600000</v>
      </c>
      <c r="F25" s="65"/>
      <c r="G25" s="101">
        <f>SUM(G12,G15,G17:G24)</f>
        <v>1900000</v>
      </c>
      <c r="H25" s="65"/>
      <c r="I25" s="101">
        <f>SUM(I12,I15,I17:I24)</f>
        <v>10000</v>
      </c>
      <c r="J25" s="65"/>
      <c r="K25" s="101">
        <f>SUM(K12,K15,K17:K24)</f>
        <v>16000</v>
      </c>
      <c r="L25" s="65"/>
      <c r="M25" s="101">
        <f>SUM(M12,M15,M17:M24)</f>
        <v>27000</v>
      </c>
      <c r="N25" s="65"/>
      <c r="O25" s="101">
        <f>SUM(O12,O15,O17:O24)</f>
        <v>500000</v>
      </c>
      <c r="P25" s="65"/>
      <c r="Q25" s="101">
        <f>SUM(Q12,Q15,Q17:Q24)</f>
        <v>1910000</v>
      </c>
      <c r="R25" s="65"/>
      <c r="S25" s="101">
        <f>SUM(S12,S15,S17:S24)</f>
        <v>4363000</v>
      </c>
      <c r="T25" s="65"/>
      <c r="U25" s="101">
        <f>SUM(U12,U15,U17:U24)</f>
        <v>90000</v>
      </c>
      <c r="V25" s="65"/>
      <c r="W25" s="101">
        <f>SUM(W12,W15,W17:W24)</f>
        <v>2000</v>
      </c>
      <c r="X25" s="65"/>
      <c r="Y25" s="101">
        <f>SUM(Y12,Y15,Y17:Y24)</f>
        <v>4455000</v>
      </c>
      <c r="Z25" s="33"/>
    </row>
    <row r="26" spans="1:26" ht="14.1" customHeight="1" thickTop="1" x14ac:dyDescent="0.2">
      <c r="A26" s="60"/>
      <c r="B26" s="60"/>
      <c r="C26" s="61"/>
      <c r="D26" s="61"/>
      <c r="E26" s="61"/>
      <c r="F26" s="61"/>
      <c r="G26" s="61"/>
      <c r="H26" s="61"/>
      <c r="I26" s="61"/>
      <c r="J26" s="61"/>
      <c r="K26" s="61"/>
      <c r="L26" s="61"/>
      <c r="M26" s="61"/>
      <c r="N26" s="61"/>
      <c r="O26" s="61"/>
      <c r="P26" s="61"/>
      <c r="Q26" s="61"/>
      <c r="R26" s="61"/>
      <c r="S26" s="61"/>
      <c r="T26" s="61"/>
      <c r="U26" s="61"/>
      <c r="V26" s="61"/>
      <c r="W26" s="61"/>
      <c r="X26" s="61"/>
      <c r="Y26" s="61"/>
      <c r="Z26" s="33"/>
    </row>
    <row r="27" spans="1:26" ht="14.1" customHeight="1" x14ac:dyDescent="0.2">
      <c r="A27" s="63" t="s">
        <v>37</v>
      </c>
      <c r="B27" s="63"/>
      <c r="C27" s="35">
        <v>0</v>
      </c>
      <c r="D27" s="35"/>
      <c r="E27" s="35">
        <v>0</v>
      </c>
      <c r="F27" s="35"/>
      <c r="G27" s="35">
        <v>0</v>
      </c>
      <c r="H27" s="35"/>
      <c r="I27" s="35">
        <v>0</v>
      </c>
      <c r="J27" s="35"/>
      <c r="K27" s="35">
        <v>0</v>
      </c>
      <c r="L27" s="35"/>
      <c r="M27" s="35">
        <v>0</v>
      </c>
      <c r="N27" s="35"/>
      <c r="O27" s="35">
        <v>0</v>
      </c>
      <c r="P27" s="35"/>
      <c r="Q27" s="112">
        <v>878000</v>
      </c>
      <c r="R27" s="65"/>
      <c r="S27" s="111">
        <f>SUM(G27:Q27)</f>
        <v>878000</v>
      </c>
      <c r="T27" s="65"/>
      <c r="U27" s="35">
        <v>0</v>
      </c>
      <c r="V27" s="65"/>
      <c r="W27" s="35">
        <v>0</v>
      </c>
      <c r="X27" s="65"/>
      <c r="Y27" s="111">
        <f>SUM(S27:W27)</f>
        <v>878000</v>
      </c>
      <c r="Z27" s="33"/>
    </row>
    <row r="28" spans="1:26" ht="14.1" customHeight="1" x14ac:dyDescent="0.2">
      <c r="A28" s="107" t="s">
        <v>187</v>
      </c>
      <c r="B28" s="63"/>
      <c r="C28" s="68">
        <v>0</v>
      </c>
      <c r="D28" s="65"/>
      <c r="E28" s="68">
        <v>0</v>
      </c>
      <c r="F28" s="65"/>
      <c r="G28" s="68">
        <v>0</v>
      </c>
      <c r="H28" s="65"/>
      <c r="I28" s="68">
        <v>0</v>
      </c>
      <c r="J28" s="35"/>
      <c r="K28" s="68">
        <v>0</v>
      </c>
      <c r="L28" s="35"/>
      <c r="M28" s="68">
        <v>0</v>
      </c>
      <c r="N28" s="65"/>
      <c r="O28" s="68">
        <v>0</v>
      </c>
      <c r="P28" s="35"/>
      <c r="Q28" s="68">
        <v>0</v>
      </c>
      <c r="R28" s="65"/>
      <c r="S28" s="68">
        <f>SUM(G28:Q28)</f>
        <v>0</v>
      </c>
      <c r="T28" s="65"/>
      <c r="U28" s="113">
        <v>40000</v>
      </c>
      <c r="V28" s="65"/>
      <c r="W28" s="68">
        <v>0</v>
      </c>
      <c r="X28" s="65"/>
      <c r="Y28" s="109">
        <f>SUM(S28:W28)</f>
        <v>40000</v>
      </c>
      <c r="Z28" s="33"/>
    </row>
    <row r="29" spans="1:26" ht="14.1" customHeight="1" x14ac:dyDescent="0.2">
      <c r="A29" s="45" t="s">
        <v>53</v>
      </c>
      <c r="B29" s="45"/>
      <c r="C29" s="67">
        <f>SUM(C27:C28)</f>
        <v>0</v>
      </c>
      <c r="D29" s="65"/>
      <c r="E29" s="67">
        <f>SUM(E27:E28)</f>
        <v>0</v>
      </c>
      <c r="F29" s="111"/>
      <c r="G29" s="67">
        <f>SUM(G27:G28)</f>
        <v>0</v>
      </c>
      <c r="H29" s="65"/>
      <c r="I29" s="67">
        <f>SUM(I27:I28)</f>
        <v>0</v>
      </c>
      <c r="J29" s="111"/>
      <c r="K29" s="67">
        <f>SUM(K27:K28)</f>
        <v>0</v>
      </c>
      <c r="L29" s="35"/>
      <c r="M29" s="67">
        <f>SUM(M27:M28)</f>
        <v>0</v>
      </c>
      <c r="N29" s="111"/>
      <c r="O29" s="67">
        <f>SUM(O27:O28)</f>
        <v>0</v>
      </c>
      <c r="P29" s="35"/>
      <c r="Q29" s="109">
        <f>SUM(Q27:Q28)</f>
        <v>878000</v>
      </c>
      <c r="R29" s="65"/>
      <c r="S29" s="109">
        <f>SUM(S27:S28)</f>
        <v>878000</v>
      </c>
      <c r="T29" s="111"/>
      <c r="U29" s="109">
        <f>SUM(U27:U28)</f>
        <v>40000</v>
      </c>
      <c r="V29" s="111"/>
      <c r="W29" s="67">
        <f>SUM(W27:W28)</f>
        <v>0</v>
      </c>
      <c r="X29" s="111"/>
      <c r="Y29" s="109">
        <f>SUM(Y27:Y28)</f>
        <v>918000</v>
      </c>
      <c r="Z29" s="33"/>
    </row>
    <row r="30" spans="1:26" ht="14.1" customHeight="1" x14ac:dyDescent="0.2">
      <c r="A30" s="62" t="s">
        <v>54</v>
      </c>
      <c r="B30" s="62"/>
      <c r="C30" s="65"/>
      <c r="D30" s="65"/>
      <c r="E30" s="65"/>
      <c r="F30" s="65"/>
      <c r="G30" s="65"/>
      <c r="H30" s="65"/>
      <c r="I30" s="65"/>
      <c r="J30" s="65"/>
      <c r="K30" s="65"/>
      <c r="L30" s="65"/>
      <c r="M30" s="65"/>
      <c r="N30" s="65"/>
      <c r="O30" s="65"/>
      <c r="P30" s="65"/>
      <c r="Q30" s="65"/>
      <c r="R30" s="65"/>
      <c r="S30" s="65"/>
      <c r="T30" s="65"/>
      <c r="U30" s="65"/>
      <c r="V30" s="65"/>
      <c r="W30" s="65"/>
      <c r="X30" s="65"/>
      <c r="Y30" s="65"/>
      <c r="Z30" s="33"/>
    </row>
    <row r="31" spans="1:26" ht="14.1" customHeight="1" x14ac:dyDescent="0.2">
      <c r="A31" s="63" t="s">
        <v>55</v>
      </c>
      <c r="B31" s="63"/>
      <c r="C31" s="35">
        <v>0</v>
      </c>
      <c r="D31" s="35"/>
      <c r="E31" s="35">
        <v>0</v>
      </c>
      <c r="F31" s="35"/>
      <c r="G31" s="35">
        <v>0</v>
      </c>
      <c r="H31" s="35"/>
      <c r="I31" s="35">
        <v>0</v>
      </c>
      <c r="J31" s="35"/>
      <c r="K31" s="35">
        <v>0</v>
      </c>
      <c r="L31" s="35"/>
      <c r="M31" s="35">
        <v>0</v>
      </c>
      <c r="N31" s="35"/>
      <c r="O31" s="35">
        <v>0</v>
      </c>
      <c r="P31" s="35"/>
      <c r="Q31" s="35">
        <v>0</v>
      </c>
      <c r="R31" s="35"/>
      <c r="S31" s="35">
        <f t="shared" ref="S31:S38" si="3">SUM(G31:Q31)</f>
        <v>0</v>
      </c>
      <c r="T31" s="35"/>
      <c r="U31" s="35">
        <v>0</v>
      </c>
      <c r="V31" s="65"/>
      <c r="W31" s="35">
        <v>0</v>
      </c>
      <c r="X31" s="65"/>
      <c r="Y31" s="35">
        <f t="shared" ref="Y31:Y38" si="4">SUM(S31:W31)</f>
        <v>0</v>
      </c>
      <c r="Z31" s="33"/>
    </row>
    <row r="32" spans="1:26" ht="14.1" customHeight="1" x14ac:dyDescent="0.2">
      <c r="A32" s="63" t="s">
        <v>56</v>
      </c>
      <c r="B32" s="63"/>
      <c r="C32" s="35">
        <v>0</v>
      </c>
      <c r="D32" s="35"/>
      <c r="E32" s="35">
        <v>0</v>
      </c>
      <c r="F32" s="35"/>
      <c r="G32" s="35">
        <v>0</v>
      </c>
      <c r="H32" s="35"/>
      <c r="I32" s="35">
        <v>0</v>
      </c>
      <c r="J32" s="35"/>
      <c r="K32" s="35">
        <v>0</v>
      </c>
      <c r="L32" s="35"/>
      <c r="M32" s="35">
        <v>0</v>
      </c>
      <c r="N32" s="35"/>
      <c r="O32" s="35">
        <v>0</v>
      </c>
      <c r="P32" s="35"/>
      <c r="Q32" s="35">
        <v>0</v>
      </c>
      <c r="R32" s="35"/>
      <c r="S32" s="35">
        <f t="shared" si="3"/>
        <v>0</v>
      </c>
      <c r="T32" s="35"/>
      <c r="U32" s="35">
        <v>0</v>
      </c>
      <c r="V32" s="65"/>
      <c r="W32" s="35">
        <v>0</v>
      </c>
      <c r="X32" s="65"/>
      <c r="Y32" s="35">
        <f t="shared" si="4"/>
        <v>0</v>
      </c>
      <c r="Z32" s="33"/>
    </row>
    <row r="33" spans="1:26" ht="14.1" customHeight="1" x14ac:dyDescent="0.2">
      <c r="A33" s="63" t="s">
        <v>28</v>
      </c>
      <c r="B33" s="63"/>
      <c r="C33" s="35">
        <v>0</v>
      </c>
      <c r="D33" s="35"/>
      <c r="E33" s="35">
        <v>0</v>
      </c>
      <c r="F33" s="35"/>
      <c r="G33" s="35">
        <v>0</v>
      </c>
      <c r="H33" s="35"/>
      <c r="I33" s="35">
        <v>0</v>
      </c>
      <c r="J33" s="35"/>
      <c r="K33" s="35">
        <v>61000</v>
      </c>
      <c r="L33" s="35"/>
      <c r="M33" s="35">
        <v>0</v>
      </c>
      <c r="N33" s="35"/>
      <c r="O33" s="35">
        <v>0</v>
      </c>
      <c r="P33" s="35"/>
      <c r="Q33" s="35">
        <v>0</v>
      </c>
      <c r="R33" s="35"/>
      <c r="S33" s="35">
        <f t="shared" si="3"/>
        <v>61000</v>
      </c>
      <c r="T33" s="35"/>
      <c r="U33" s="35">
        <v>0</v>
      </c>
      <c r="V33" s="65"/>
      <c r="W33" s="35">
        <v>0</v>
      </c>
      <c r="X33" s="65"/>
      <c r="Y33" s="35">
        <f t="shared" si="4"/>
        <v>61000</v>
      </c>
      <c r="Z33" s="33"/>
    </row>
    <row r="34" spans="1:26" ht="14.1" customHeight="1" x14ac:dyDescent="0.2">
      <c r="A34" s="63" t="s">
        <v>57</v>
      </c>
      <c r="B34" s="63"/>
      <c r="C34" s="35">
        <v>0</v>
      </c>
      <c r="D34" s="35"/>
      <c r="E34" s="35">
        <v>0</v>
      </c>
      <c r="F34" s="35"/>
      <c r="G34" s="35">
        <v>0</v>
      </c>
      <c r="H34" s="35"/>
      <c r="I34" s="35">
        <v>0</v>
      </c>
      <c r="J34" s="35"/>
      <c r="K34" s="35">
        <v>0</v>
      </c>
      <c r="L34" s="35"/>
      <c r="M34" s="35">
        <v>0</v>
      </c>
      <c r="N34" s="35"/>
      <c r="O34" s="35">
        <v>0</v>
      </c>
      <c r="P34" s="35"/>
      <c r="Q34" s="35">
        <v>0</v>
      </c>
      <c r="R34" s="35"/>
      <c r="S34" s="35">
        <f t="shared" si="3"/>
        <v>0</v>
      </c>
      <c r="T34" s="35"/>
      <c r="U34" s="35">
        <v>0</v>
      </c>
      <c r="V34" s="65"/>
      <c r="W34" s="35">
        <v>0</v>
      </c>
      <c r="X34" s="65"/>
      <c r="Y34" s="35">
        <f t="shared" si="4"/>
        <v>0</v>
      </c>
      <c r="Z34" s="33"/>
    </row>
    <row r="35" spans="1:26" ht="14.1" customHeight="1" x14ac:dyDescent="0.2">
      <c r="A35" s="63" t="s">
        <v>58</v>
      </c>
      <c r="B35" s="63"/>
      <c r="C35" s="35">
        <v>0</v>
      </c>
      <c r="D35" s="35"/>
      <c r="E35" s="35">
        <v>0</v>
      </c>
      <c r="F35" s="35"/>
      <c r="G35" s="35">
        <v>0</v>
      </c>
      <c r="H35" s="35"/>
      <c r="I35" s="35">
        <v>0</v>
      </c>
      <c r="J35" s="35"/>
      <c r="K35" s="35">
        <v>0</v>
      </c>
      <c r="L35" s="35"/>
      <c r="M35" s="35">
        <v>0</v>
      </c>
      <c r="N35" s="35"/>
      <c r="O35" s="35">
        <v>0</v>
      </c>
      <c r="P35" s="35"/>
      <c r="Q35" s="35">
        <v>0</v>
      </c>
      <c r="R35" s="35"/>
      <c r="S35" s="35">
        <f t="shared" si="3"/>
        <v>0</v>
      </c>
      <c r="T35" s="35"/>
      <c r="U35" s="35">
        <v>0</v>
      </c>
      <c r="V35" s="65"/>
      <c r="W35" s="35">
        <v>0</v>
      </c>
      <c r="X35" s="65"/>
      <c r="Y35" s="35">
        <f t="shared" si="4"/>
        <v>0</v>
      </c>
      <c r="Z35" s="33"/>
    </row>
    <row r="36" spans="1:26" ht="14.1" customHeight="1" x14ac:dyDescent="0.2">
      <c r="A36" s="66" t="s">
        <v>59</v>
      </c>
      <c r="B36" s="66"/>
      <c r="C36" s="35">
        <v>0</v>
      </c>
      <c r="D36" s="35"/>
      <c r="E36" s="35">
        <v>0</v>
      </c>
      <c r="F36" s="35"/>
      <c r="G36" s="35">
        <v>0</v>
      </c>
      <c r="H36" s="35"/>
      <c r="I36" s="35">
        <v>0</v>
      </c>
      <c r="J36" s="35"/>
      <c r="K36" s="35">
        <v>0</v>
      </c>
      <c r="L36" s="35"/>
      <c r="M36" s="35">
        <v>0</v>
      </c>
      <c r="N36" s="35"/>
      <c r="O36" s="35">
        <v>131700</v>
      </c>
      <c r="P36" s="35"/>
      <c r="Q36" s="35">
        <v>-131700</v>
      </c>
      <c r="R36" s="35"/>
      <c r="S36" s="35">
        <f t="shared" si="3"/>
        <v>0</v>
      </c>
      <c r="T36" s="35"/>
      <c r="U36" s="35">
        <v>0</v>
      </c>
      <c r="V36" s="65"/>
      <c r="W36" s="35">
        <v>0</v>
      </c>
      <c r="X36" s="65"/>
      <c r="Y36" s="35">
        <f t="shared" si="4"/>
        <v>0</v>
      </c>
      <c r="Z36" s="33"/>
    </row>
    <row r="37" spans="1:26" ht="14.1" customHeight="1" x14ac:dyDescent="0.2">
      <c r="A37" s="63" t="s">
        <v>60</v>
      </c>
      <c r="B37" s="63"/>
      <c r="C37" s="35">
        <v>0</v>
      </c>
      <c r="D37" s="65"/>
      <c r="E37" s="35">
        <v>0</v>
      </c>
      <c r="F37" s="65"/>
      <c r="G37" s="35">
        <v>0</v>
      </c>
      <c r="H37" s="65"/>
      <c r="I37" s="35">
        <v>0</v>
      </c>
      <c r="J37" s="35"/>
      <c r="K37" s="35">
        <v>0</v>
      </c>
      <c r="L37" s="35"/>
      <c r="M37" s="35">
        <v>0</v>
      </c>
      <c r="N37" s="35"/>
      <c r="O37" s="35">
        <v>0</v>
      </c>
      <c r="P37" s="35"/>
      <c r="Q37" s="35">
        <v>0</v>
      </c>
      <c r="R37" s="35"/>
      <c r="S37" s="35">
        <f t="shared" si="3"/>
        <v>0</v>
      </c>
      <c r="T37" s="35"/>
      <c r="U37" s="35">
        <v>0</v>
      </c>
      <c r="V37" s="65"/>
      <c r="W37" s="35">
        <v>0</v>
      </c>
      <c r="X37" s="65"/>
      <c r="Y37" s="35">
        <f t="shared" si="4"/>
        <v>0</v>
      </c>
      <c r="Z37" s="33"/>
    </row>
    <row r="38" spans="1:26" ht="14.1" customHeight="1" x14ac:dyDescent="0.2">
      <c r="A38" s="63" t="s">
        <v>61</v>
      </c>
      <c r="B38" s="63"/>
      <c r="C38" s="68">
        <v>0</v>
      </c>
      <c r="D38" s="65"/>
      <c r="E38" s="68">
        <v>0</v>
      </c>
      <c r="F38" s="65"/>
      <c r="G38" s="68">
        <v>0</v>
      </c>
      <c r="H38" s="65"/>
      <c r="I38" s="68">
        <v>0</v>
      </c>
      <c r="J38" s="65"/>
      <c r="K38" s="68">
        <v>0</v>
      </c>
      <c r="L38" s="35"/>
      <c r="M38" s="68">
        <v>0</v>
      </c>
      <c r="N38" s="35"/>
      <c r="O38" s="68">
        <v>0</v>
      </c>
      <c r="P38" s="35"/>
      <c r="Q38" s="68">
        <v>0</v>
      </c>
      <c r="R38" s="35"/>
      <c r="S38" s="68">
        <f t="shared" si="3"/>
        <v>0</v>
      </c>
      <c r="T38" s="35"/>
      <c r="U38" s="68">
        <v>0</v>
      </c>
      <c r="V38" s="65"/>
      <c r="W38" s="68">
        <v>0</v>
      </c>
      <c r="X38" s="65"/>
      <c r="Y38" s="68">
        <f t="shared" si="4"/>
        <v>0</v>
      </c>
      <c r="Z38" s="33"/>
    </row>
    <row r="39" spans="1:26" ht="14.1" customHeight="1" thickBot="1" x14ac:dyDescent="0.25">
      <c r="A39" s="62" t="s">
        <v>198</v>
      </c>
      <c r="B39" s="62"/>
      <c r="C39" s="101">
        <f>SUM(C25,C29,C31:C38)</f>
        <v>2500000</v>
      </c>
      <c r="D39" s="65"/>
      <c r="E39" s="101">
        <f>SUM(E25,E29,E31:E38)</f>
        <v>600000</v>
      </c>
      <c r="F39" s="65"/>
      <c r="G39" s="101">
        <f>SUM(G25,G29,G31:G38)</f>
        <v>1900000</v>
      </c>
      <c r="H39" s="65"/>
      <c r="I39" s="101">
        <f>SUM(I25,I29,I31:I38)</f>
        <v>10000</v>
      </c>
      <c r="J39" s="65"/>
      <c r="K39" s="101">
        <f>SUM(K25,K29,K31:K38)</f>
        <v>77000</v>
      </c>
      <c r="L39" s="35"/>
      <c r="M39" s="101">
        <f>SUM(M25,M29,M31:M38)</f>
        <v>27000</v>
      </c>
      <c r="N39" s="35"/>
      <c r="O39" s="101">
        <f>SUM(O25,O29,O31:O38)</f>
        <v>631700</v>
      </c>
      <c r="P39" s="65"/>
      <c r="Q39" s="101">
        <f>SUM(Q25,Q29,Q31:Q38)</f>
        <v>2656300</v>
      </c>
      <c r="R39" s="65"/>
      <c r="S39" s="101">
        <f>SUM(S25,S29,S31:S38)</f>
        <v>5302000</v>
      </c>
      <c r="T39" s="65"/>
      <c r="U39" s="101">
        <f>SUM(U25,U29,U31:U38)</f>
        <v>130000</v>
      </c>
      <c r="V39" s="65"/>
      <c r="W39" s="101">
        <f>SUM(W25,W29,W31:W38)</f>
        <v>2000</v>
      </c>
      <c r="X39" s="65"/>
      <c r="Y39" s="101">
        <f>SUM(Y25,Y29,Y31:Y38)</f>
        <v>5434000</v>
      </c>
      <c r="Z39" s="33"/>
    </row>
    <row r="40" spans="1:26" ht="14.1" customHeight="1" thickTop="1" x14ac:dyDescent="0.2">
      <c r="A40" s="60"/>
      <c r="B40" s="60"/>
      <c r="C40" s="61"/>
      <c r="D40" s="61"/>
      <c r="E40" s="61"/>
      <c r="F40" s="61"/>
      <c r="G40" s="61"/>
      <c r="H40" s="61"/>
      <c r="I40" s="61"/>
      <c r="J40" s="61"/>
      <c r="K40" s="61"/>
      <c r="L40" s="61"/>
      <c r="M40" s="61"/>
      <c r="N40" s="61"/>
      <c r="O40" s="61"/>
      <c r="P40" s="61"/>
      <c r="Q40" s="61"/>
      <c r="R40" s="61"/>
      <c r="S40" s="61"/>
      <c r="T40" s="61"/>
      <c r="U40" s="61"/>
      <c r="V40" s="61"/>
      <c r="W40" s="61"/>
      <c r="X40" s="61"/>
      <c r="Y40" s="61"/>
      <c r="Z40" s="33"/>
    </row>
    <row r="41" spans="1:26" x14ac:dyDescent="0.2">
      <c r="A41" s="60"/>
      <c r="B41" s="60"/>
      <c r="C41" s="60"/>
      <c r="D41" s="60"/>
      <c r="E41" s="60"/>
      <c r="F41" s="60"/>
      <c r="G41" s="60"/>
      <c r="H41" s="60"/>
      <c r="I41" s="60"/>
      <c r="J41" s="60"/>
      <c r="K41" s="60"/>
      <c r="L41" s="60"/>
      <c r="M41" s="60"/>
      <c r="N41" s="60"/>
      <c r="O41" s="60"/>
      <c r="P41" s="60"/>
      <c r="Q41" s="61"/>
      <c r="R41" s="60"/>
      <c r="S41" s="60"/>
      <c r="T41" s="60"/>
      <c r="U41" s="60"/>
      <c r="V41" s="60"/>
      <c r="W41" s="60"/>
      <c r="X41" s="60"/>
      <c r="Y41" s="60"/>
    </row>
    <row r="42" spans="1:26" ht="14.1" customHeight="1" x14ac:dyDescent="0.2">
      <c r="A42" s="4" t="s">
        <v>64</v>
      </c>
      <c r="C42" s="60"/>
      <c r="D42" s="60"/>
      <c r="E42" s="60"/>
      <c r="F42" s="60"/>
      <c r="G42" s="60"/>
      <c r="H42" s="60"/>
      <c r="I42" s="60"/>
      <c r="J42" s="60"/>
      <c r="K42" s="60"/>
      <c r="L42" s="60"/>
      <c r="M42" s="60"/>
      <c r="N42" s="60"/>
      <c r="O42" s="61"/>
      <c r="P42" s="60"/>
      <c r="Q42" s="60"/>
      <c r="R42" s="60"/>
      <c r="S42" s="60"/>
      <c r="T42" s="60"/>
      <c r="U42" s="60"/>
      <c r="V42" s="60"/>
      <c r="W42" s="60"/>
      <c r="X42" s="60"/>
      <c r="Y42" s="61"/>
    </row>
    <row r="43" spans="1:26" ht="14.1" customHeight="1" x14ac:dyDescent="0.2">
      <c r="A43" s="4" t="s">
        <v>63</v>
      </c>
      <c r="C43" s="60"/>
      <c r="D43" s="60"/>
      <c r="E43" s="60"/>
      <c r="F43" s="60"/>
      <c r="G43" s="60"/>
      <c r="H43" s="60"/>
      <c r="I43" s="60"/>
      <c r="J43" s="60"/>
      <c r="K43" s="60"/>
      <c r="L43" s="60"/>
      <c r="M43" s="60"/>
      <c r="N43" s="60"/>
      <c r="O43" s="60"/>
      <c r="P43" s="60"/>
      <c r="Q43" s="60"/>
      <c r="R43" s="60"/>
      <c r="S43" s="60"/>
      <c r="T43" s="60"/>
      <c r="U43" s="60"/>
      <c r="V43" s="60"/>
      <c r="W43" s="60"/>
      <c r="X43" s="60"/>
      <c r="Y43" s="60"/>
    </row>
    <row r="44" spans="1:26" x14ac:dyDescent="0.2">
      <c r="C44" s="60"/>
      <c r="D44" s="60"/>
      <c r="E44" s="60"/>
      <c r="F44" s="60"/>
      <c r="G44" s="60"/>
      <c r="H44" s="60"/>
      <c r="I44" s="60"/>
      <c r="J44" s="60"/>
      <c r="K44" s="60"/>
      <c r="L44" s="60"/>
      <c r="M44" s="60"/>
      <c r="N44" s="60"/>
      <c r="O44" s="60"/>
      <c r="P44" s="60"/>
      <c r="Q44" s="61"/>
      <c r="R44" s="60"/>
      <c r="S44" s="60"/>
      <c r="T44" s="60"/>
      <c r="U44" s="60"/>
      <c r="V44" s="60"/>
      <c r="W44" s="60"/>
      <c r="X44" s="60"/>
      <c r="Y44" s="60"/>
    </row>
    <row r="45" spans="1:26" x14ac:dyDescent="0.2">
      <c r="C45" s="60"/>
      <c r="D45" s="60"/>
      <c r="E45" s="60"/>
      <c r="F45" s="60"/>
      <c r="G45" s="60"/>
      <c r="H45" s="60"/>
      <c r="I45" s="60"/>
      <c r="J45" s="60"/>
      <c r="K45" s="60"/>
      <c r="L45" s="60"/>
      <c r="M45" s="60"/>
      <c r="N45" s="60"/>
      <c r="O45" s="60"/>
      <c r="P45" s="60"/>
      <c r="Q45" s="60"/>
      <c r="R45" s="60"/>
      <c r="S45" s="60"/>
      <c r="T45" s="60"/>
      <c r="U45" s="60"/>
      <c r="V45" s="60"/>
      <c r="W45" s="60"/>
      <c r="X45" s="60"/>
      <c r="Y45" s="60"/>
    </row>
    <row r="46" spans="1:26" x14ac:dyDescent="0.2">
      <c r="C46" s="11"/>
      <c r="D46" s="11"/>
      <c r="E46" s="11"/>
      <c r="F46" s="11"/>
    </row>
    <row r="47" spans="1:26" ht="15" x14ac:dyDescent="0.25">
      <c r="A47" s="58"/>
      <c r="B47" s="58"/>
      <c r="C47" s="5"/>
      <c r="D47" s="5"/>
      <c r="E47" s="58"/>
      <c r="F47" s="58"/>
      <c r="G47" s="2"/>
      <c r="H47" s="2"/>
      <c r="I47" s="2"/>
      <c r="J47" s="6"/>
      <c r="K47" s="6"/>
    </row>
    <row r="48" spans="1:26" ht="15" x14ac:dyDescent="0.25">
      <c r="A48" s="58"/>
      <c r="B48" s="58"/>
      <c r="C48" s="5"/>
      <c r="D48" s="5"/>
      <c r="E48" s="58"/>
      <c r="F48" s="58"/>
      <c r="G48" s="2"/>
      <c r="H48" s="2"/>
      <c r="I48" s="2"/>
      <c r="J48" s="6"/>
      <c r="K48" s="6"/>
    </row>
    <row r="49" spans="1:25" ht="15" x14ac:dyDescent="0.25">
      <c r="A49" s="58"/>
      <c r="B49" s="58"/>
      <c r="C49" s="5"/>
      <c r="D49" s="5"/>
      <c r="E49" s="58"/>
      <c r="F49" s="58"/>
      <c r="G49" s="2"/>
      <c r="H49" s="2"/>
      <c r="I49" s="2"/>
      <c r="J49" s="6"/>
      <c r="K49" s="6"/>
    </row>
    <row r="50" spans="1:25" ht="15" x14ac:dyDescent="0.25">
      <c r="A50" s="58"/>
      <c r="B50" s="58"/>
      <c r="C50" s="59"/>
      <c r="D50" s="5"/>
      <c r="E50" s="58"/>
      <c r="F50" s="58"/>
      <c r="G50" s="2"/>
      <c r="H50" s="2"/>
      <c r="I50" s="2"/>
      <c r="J50" s="6"/>
      <c r="K50" s="6"/>
    </row>
    <row r="51" spans="1:25" ht="15" x14ac:dyDescent="0.25">
      <c r="A51" s="14" t="s">
        <v>8</v>
      </c>
      <c r="B51" s="14"/>
      <c r="E51" s="11"/>
      <c r="F51" s="11"/>
      <c r="G51" s="2"/>
      <c r="H51" s="2"/>
      <c r="I51" s="2"/>
      <c r="J51"/>
      <c r="K51"/>
      <c r="L51"/>
    </row>
    <row r="52" spans="1:25" ht="14.1" customHeight="1" x14ac:dyDescent="0.2">
      <c r="A52" s="103" t="s">
        <v>103</v>
      </c>
      <c r="B52" s="103"/>
      <c r="C52" s="104"/>
      <c r="D52" s="104"/>
      <c r="E52" s="105"/>
      <c r="F52" s="105"/>
      <c r="G52" s="105"/>
      <c r="H52" s="105"/>
      <c r="I52" s="105"/>
      <c r="J52" s="105"/>
      <c r="K52" s="18"/>
      <c r="L52" s="282"/>
      <c r="M52" s="283"/>
      <c r="N52" s="283"/>
      <c r="O52" s="284"/>
      <c r="P52" s="284"/>
      <c r="Q52" s="284"/>
      <c r="R52" s="284"/>
      <c r="S52" s="284"/>
      <c r="T52" s="18"/>
    </row>
    <row r="53" spans="1:25" ht="14.1" customHeight="1" x14ac:dyDescent="0.2">
      <c r="A53" s="102" t="s">
        <v>62</v>
      </c>
      <c r="B53" s="102"/>
      <c r="C53" s="102"/>
      <c r="D53" s="102"/>
      <c r="E53" s="102"/>
      <c r="F53" s="102"/>
      <c r="G53" s="102"/>
      <c r="H53" s="102"/>
      <c r="I53" s="102"/>
      <c r="J53" s="102"/>
      <c r="K53" s="18"/>
      <c r="L53" s="57"/>
      <c r="M53" s="56"/>
      <c r="N53" s="56"/>
      <c r="O53" s="18"/>
      <c r="P53" s="18"/>
      <c r="Q53" s="18"/>
      <c r="R53" s="18"/>
      <c r="S53" s="18"/>
      <c r="T53" s="18"/>
    </row>
    <row r="54" spans="1:25" ht="27.6" customHeight="1" x14ac:dyDescent="0.2">
      <c r="A54" s="280" t="s">
        <v>221</v>
      </c>
      <c r="B54" s="280"/>
      <c r="C54" s="280"/>
      <c r="D54" s="280"/>
      <c r="E54" s="280"/>
      <c r="F54" s="280"/>
      <c r="G54" s="280"/>
      <c r="H54" s="280"/>
      <c r="I54" s="280"/>
      <c r="J54" s="280"/>
      <c r="K54" s="280"/>
      <c r="L54" s="103"/>
      <c r="M54" s="103"/>
      <c r="N54" s="103"/>
      <c r="O54" s="103"/>
      <c r="P54" s="103"/>
      <c r="Q54" s="103"/>
      <c r="R54" s="103"/>
      <c r="S54" s="103"/>
      <c r="T54" s="103"/>
      <c r="U54" s="103"/>
      <c r="V54" s="103"/>
      <c r="W54" s="103"/>
      <c r="X54" s="103"/>
      <c r="Y54" s="103"/>
    </row>
    <row r="55" spans="1:25" ht="12.6" customHeight="1" x14ac:dyDescent="0.2">
      <c r="A55" s="279"/>
      <c r="B55" s="279"/>
      <c r="C55" s="279"/>
      <c r="D55" s="279"/>
      <c r="E55" s="279"/>
      <c r="F55" s="279"/>
      <c r="G55" s="279"/>
      <c r="H55" s="279"/>
      <c r="I55" s="279"/>
      <c r="J55" s="279"/>
      <c r="K55" s="279"/>
      <c r="L55" s="279"/>
      <c r="M55" s="279"/>
      <c r="N55" s="44"/>
    </row>
    <row r="61" spans="1:25" x14ac:dyDescent="0.2">
      <c r="A61" s="55"/>
      <c r="B61" s="55"/>
    </row>
    <row r="62" spans="1:25" x14ac:dyDescent="0.2">
      <c r="A62" s="55"/>
      <c r="B62" s="55"/>
    </row>
  </sheetData>
  <mergeCells count="3">
    <mergeCell ref="A55:M55"/>
    <mergeCell ref="L52:S52"/>
    <mergeCell ref="A54:K54"/>
  </mergeCells>
  <printOptions horizontalCentered="1"/>
  <pageMargins left="0.11811023622047245" right="0.11811023622047245" top="0.35433070866141736" bottom="0.35433070866141736" header="0" footer="0"/>
  <pageSetup paperSize="5" scale="72" orientation="landscape" r:id="rId1"/>
  <headerFooter>
    <oddFooter>&amp;R&amp;P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K107"/>
  <sheetViews>
    <sheetView showGridLines="0" view="pageBreakPreview" zoomScale="120" zoomScaleNormal="130" zoomScaleSheetLayoutView="120" workbookViewId="0">
      <selection activeCell="A12" sqref="A12"/>
    </sheetView>
  </sheetViews>
  <sheetFormatPr baseColWidth="10" defaultColWidth="11.42578125" defaultRowHeight="12" x14ac:dyDescent="0.2"/>
  <cols>
    <col min="1" max="1" width="63" style="4" customWidth="1"/>
    <col min="2" max="2" width="2.7109375" style="4" customWidth="1"/>
    <col min="3" max="3" width="8.7109375" style="77" customWidth="1"/>
    <col min="4" max="4" width="1.7109375" style="77" customWidth="1"/>
    <col min="5" max="5" width="13.140625" style="4" customWidth="1"/>
    <col min="6" max="6" width="2.42578125" style="4" customWidth="1"/>
    <col min="7" max="7" width="14.42578125" style="4" customWidth="1"/>
    <col min="8" max="8" width="11.85546875" style="4" bestFit="1" customWidth="1"/>
    <col min="9" max="16384" width="11.42578125" style="4"/>
  </cols>
  <sheetData>
    <row r="7" spans="1:11" ht="17.25" customHeight="1" x14ac:dyDescent="0.2">
      <c r="C7" s="89"/>
      <c r="D7" s="89"/>
      <c r="E7" s="88"/>
      <c r="F7" s="88"/>
      <c r="G7" s="87"/>
    </row>
    <row r="8" spans="1:11" ht="14.1" customHeight="1" x14ac:dyDescent="0.25">
      <c r="A8" s="117" t="s">
        <v>35</v>
      </c>
      <c r="B8" s="19"/>
      <c r="C8" s="85"/>
      <c r="D8" s="85"/>
      <c r="E8" s="83"/>
      <c r="F8" s="83"/>
      <c r="G8" s="82"/>
      <c r="H8" s="78"/>
      <c r="I8" s="78"/>
      <c r="J8" s="78"/>
      <c r="K8" s="78"/>
    </row>
    <row r="9" spans="1:11" ht="14.1" customHeight="1" x14ac:dyDescent="0.25">
      <c r="A9" s="117" t="s">
        <v>48</v>
      </c>
      <c r="B9" s="98"/>
      <c r="C9" s="85"/>
      <c r="D9" s="85"/>
      <c r="E9" s="83"/>
      <c r="F9" s="83"/>
      <c r="G9" s="82"/>
      <c r="H9" s="78"/>
      <c r="I9" s="78"/>
      <c r="J9" s="78"/>
      <c r="K9" s="78"/>
    </row>
    <row r="10" spans="1:11" ht="14.1" customHeight="1" x14ac:dyDescent="0.25">
      <c r="A10" s="117" t="s">
        <v>232</v>
      </c>
      <c r="B10" s="86"/>
      <c r="C10" s="85"/>
      <c r="D10" s="85"/>
      <c r="E10" s="83"/>
      <c r="F10" s="83"/>
      <c r="G10" s="82"/>
      <c r="H10" s="78"/>
      <c r="I10" s="78"/>
      <c r="J10" s="78"/>
      <c r="K10" s="78"/>
    </row>
    <row r="11" spans="1:11" ht="14.1" customHeight="1" x14ac:dyDescent="0.25">
      <c r="A11" s="141" t="s">
        <v>218</v>
      </c>
      <c r="B11" s="22"/>
      <c r="C11" s="84"/>
      <c r="D11" s="84"/>
      <c r="E11" s="83"/>
      <c r="F11" s="83"/>
      <c r="G11" s="82"/>
      <c r="H11" s="78"/>
      <c r="I11" s="78"/>
      <c r="J11" s="78"/>
      <c r="K11" s="78"/>
    </row>
    <row r="12" spans="1:11" ht="14.1" customHeight="1" x14ac:dyDescent="0.25">
      <c r="A12" s="141" t="s">
        <v>217</v>
      </c>
      <c r="B12" s="22"/>
      <c r="C12" s="84"/>
      <c r="D12" s="84"/>
      <c r="E12" s="83"/>
      <c r="F12" s="83"/>
      <c r="G12" s="82"/>
      <c r="H12" s="78"/>
      <c r="I12" s="78"/>
      <c r="J12" s="78"/>
      <c r="K12" s="78"/>
    </row>
    <row r="13" spans="1:11" ht="15" x14ac:dyDescent="0.25">
      <c r="A13" s="81"/>
      <c r="B13" s="81"/>
      <c r="C13" s="80" t="s">
        <v>203</v>
      </c>
      <c r="D13" s="79"/>
      <c r="E13" s="24" t="s">
        <v>9</v>
      </c>
      <c r="F13" s="25"/>
      <c r="G13" s="24" t="s">
        <v>10</v>
      </c>
      <c r="H13" s="78"/>
      <c r="I13" s="78"/>
      <c r="J13" s="78"/>
      <c r="K13" s="78"/>
    </row>
    <row r="14" spans="1:11" ht="14.1" customHeight="1" x14ac:dyDescent="0.2">
      <c r="A14" s="175" t="s">
        <v>67</v>
      </c>
      <c r="B14" s="175"/>
      <c r="C14" s="47"/>
      <c r="D14" s="47"/>
      <c r="E14" s="176"/>
      <c r="F14" s="176"/>
      <c r="G14" s="177"/>
    </row>
    <row r="15" spans="1:11" ht="14.1" customHeight="1" x14ac:dyDescent="0.2">
      <c r="A15" s="175"/>
      <c r="B15" s="175"/>
      <c r="C15" s="47"/>
      <c r="D15" s="47"/>
      <c r="E15" s="177"/>
      <c r="F15" s="177"/>
      <c r="G15" s="177"/>
    </row>
    <row r="16" spans="1:11" ht="14.1" customHeight="1" x14ac:dyDescent="0.2">
      <c r="A16" s="69" t="s">
        <v>68</v>
      </c>
      <c r="B16" s="69"/>
      <c r="C16" s="47"/>
      <c r="D16" s="47"/>
      <c r="E16" s="178">
        <v>878000</v>
      </c>
      <c r="F16" s="179"/>
      <c r="G16" s="178">
        <v>828000</v>
      </c>
    </row>
    <row r="17" spans="1:7" ht="14.1" customHeight="1" x14ac:dyDescent="0.2">
      <c r="A17" s="69" t="s">
        <v>207</v>
      </c>
      <c r="B17" s="69"/>
      <c r="C17" s="176"/>
      <c r="D17" s="176"/>
      <c r="E17" s="64"/>
      <c r="F17" s="176"/>
      <c r="G17" s="178"/>
    </row>
    <row r="18" spans="1:7" ht="14.1" customHeight="1" x14ac:dyDescent="0.2">
      <c r="A18" s="180" t="s">
        <v>69</v>
      </c>
      <c r="B18" s="181"/>
      <c r="C18" s="176"/>
      <c r="D18" s="176"/>
      <c r="E18" s="64">
        <v>1152000</v>
      </c>
      <c r="F18" s="176"/>
      <c r="G18" s="178">
        <v>1053000</v>
      </c>
    </row>
    <row r="19" spans="1:7" ht="14.1" customHeight="1" x14ac:dyDescent="0.2">
      <c r="A19" s="180" t="s">
        <v>70</v>
      </c>
      <c r="B19" s="181"/>
      <c r="C19" s="176"/>
      <c r="D19" s="176"/>
      <c r="E19" s="64">
        <v>433000</v>
      </c>
      <c r="F19" s="182"/>
      <c r="G19" s="178">
        <v>354000</v>
      </c>
    </row>
    <row r="20" spans="1:7" ht="14.1" customHeight="1" x14ac:dyDescent="0.2">
      <c r="A20" s="180" t="s">
        <v>71</v>
      </c>
      <c r="B20" s="181"/>
      <c r="C20" s="183"/>
      <c r="D20" s="183"/>
      <c r="E20" s="64">
        <v>371000</v>
      </c>
      <c r="F20" s="182"/>
      <c r="G20" s="178">
        <v>243000</v>
      </c>
    </row>
    <row r="21" spans="1:7" ht="14.1" customHeight="1" x14ac:dyDescent="0.2">
      <c r="A21" s="180" t="s">
        <v>72</v>
      </c>
      <c r="B21" s="181"/>
      <c r="C21" s="183"/>
      <c r="D21" s="183"/>
      <c r="E21" s="64">
        <v>724000</v>
      </c>
      <c r="F21" s="182"/>
      <c r="G21" s="178">
        <v>652000</v>
      </c>
    </row>
    <row r="22" spans="1:7" ht="14.1" customHeight="1" x14ac:dyDescent="0.2">
      <c r="A22" s="147" t="s">
        <v>73</v>
      </c>
      <c r="B22" s="181"/>
      <c r="C22" s="183"/>
      <c r="D22" s="183"/>
      <c r="E22" s="64">
        <v>34000</v>
      </c>
      <c r="F22" s="176"/>
      <c r="G22" s="178">
        <v>54000</v>
      </c>
    </row>
    <row r="23" spans="1:7" ht="14.1" customHeight="1" x14ac:dyDescent="0.2">
      <c r="A23" s="147" t="s">
        <v>109</v>
      </c>
      <c r="B23" s="181"/>
      <c r="C23" s="183"/>
      <c r="D23" s="183"/>
      <c r="E23" s="64">
        <v>-8652000</v>
      </c>
      <c r="F23" s="179"/>
      <c r="G23" s="131">
        <v>-7890000</v>
      </c>
    </row>
    <row r="24" spans="1:7" ht="14.1" customHeight="1" x14ac:dyDescent="0.2">
      <c r="A24" s="147" t="s">
        <v>204</v>
      </c>
      <c r="B24" s="181"/>
      <c r="C24" s="183"/>
      <c r="D24" s="183"/>
      <c r="E24" s="64">
        <v>4704000</v>
      </c>
      <c r="F24" s="179"/>
      <c r="G24" s="184">
        <v>4131000</v>
      </c>
    </row>
    <row r="25" spans="1:7" ht="14.1" customHeight="1" x14ac:dyDescent="0.2">
      <c r="A25" s="180" t="s">
        <v>16</v>
      </c>
      <c r="B25" s="181"/>
      <c r="C25" s="183"/>
      <c r="D25" s="183"/>
      <c r="E25" s="64">
        <v>50000</v>
      </c>
      <c r="F25" s="176"/>
      <c r="G25" s="184">
        <v>40000</v>
      </c>
    </row>
    <row r="26" spans="1:7" ht="14.1" customHeight="1" x14ac:dyDescent="0.2">
      <c r="A26" s="180" t="s">
        <v>15</v>
      </c>
      <c r="B26" s="181"/>
      <c r="C26" s="183"/>
      <c r="D26" s="183"/>
      <c r="E26" s="64">
        <v>25000</v>
      </c>
      <c r="F26" s="176"/>
      <c r="G26" s="184">
        <v>20000</v>
      </c>
    </row>
    <row r="27" spans="1:7" ht="14.1" customHeight="1" x14ac:dyDescent="0.2">
      <c r="A27" s="180" t="s">
        <v>36</v>
      </c>
      <c r="B27" s="181"/>
      <c r="C27" s="183"/>
      <c r="D27" s="183"/>
      <c r="E27" s="64">
        <v>170000</v>
      </c>
      <c r="F27" s="179"/>
      <c r="G27" s="184">
        <v>120000</v>
      </c>
    </row>
    <row r="28" spans="1:7" ht="14.1" customHeight="1" x14ac:dyDescent="0.2">
      <c r="A28" s="180" t="s">
        <v>74</v>
      </c>
      <c r="B28" s="181"/>
      <c r="C28" s="183"/>
      <c r="D28" s="183"/>
      <c r="E28" s="185">
        <v>0</v>
      </c>
      <c r="F28" s="179"/>
      <c r="G28" s="186">
        <v>-2000</v>
      </c>
    </row>
    <row r="29" spans="1:7" ht="14.1" customHeight="1" x14ac:dyDescent="0.2">
      <c r="A29" s="175" t="s">
        <v>75</v>
      </c>
      <c r="B29" s="175"/>
      <c r="C29" s="183"/>
      <c r="D29" s="183"/>
      <c r="E29" s="187">
        <f>SUM(E18:E28)</f>
        <v>-989000</v>
      </c>
      <c r="F29" s="179"/>
      <c r="G29" s="188">
        <f>SUM(G18:G28)</f>
        <v>-1225000</v>
      </c>
    </row>
    <row r="30" spans="1:7" x14ac:dyDescent="0.2">
      <c r="A30" s="189" t="s">
        <v>209</v>
      </c>
      <c r="B30" s="69"/>
      <c r="C30" s="176"/>
      <c r="D30" s="176"/>
      <c r="E30" s="190"/>
      <c r="F30" s="191"/>
      <c r="G30" s="192"/>
    </row>
    <row r="31" spans="1:7" ht="14.1" customHeight="1" x14ac:dyDescent="0.2">
      <c r="A31" s="180" t="s">
        <v>200</v>
      </c>
      <c r="B31" s="181"/>
      <c r="C31" s="183"/>
      <c r="D31" s="183"/>
      <c r="E31" s="64">
        <v>-1340000</v>
      </c>
      <c r="F31" s="191"/>
      <c r="G31" s="178">
        <v>-1122000</v>
      </c>
    </row>
    <row r="32" spans="1:7" ht="14.1" customHeight="1" x14ac:dyDescent="0.2">
      <c r="A32" s="180" t="s">
        <v>201</v>
      </c>
      <c r="B32" s="181"/>
      <c r="C32" s="183"/>
      <c r="D32" s="183"/>
      <c r="E32" s="64">
        <v>-2780000</v>
      </c>
      <c r="F32" s="191"/>
      <c r="G32" s="178">
        <v>-2400000</v>
      </c>
    </row>
    <row r="33" spans="1:7" ht="14.1" customHeight="1" x14ac:dyDescent="0.2">
      <c r="A33" s="180" t="s">
        <v>208</v>
      </c>
      <c r="B33" s="181"/>
      <c r="C33" s="183"/>
      <c r="D33" s="183"/>
      <c r="E33" s="64">
        <v>10000</v>
      </c>
      <c r="F33" s="191"/>
      <c r="G33" s="178">
        <v>9000</v>
      </c>
    </row>
    <row r="34" spans="1:7" ht="14.1" customHeight="1" x14ac:dyDescent="0.2">
      <c r="A34" s="180" t="s">
        <v>76</v>
      </c>
      <c r="B34" s="181"/>
      <c r="C34" s="183"/>
      <c r="D34" s="183"/>
      <c r="E34" s="131">
        <v>1000</v>
      </c>
      <c r="F34" s="179"/>
      <c r="G34" s="184">
        <v>1000</v>
      </c>
    </row>
    <row r="35" spans="1:7" ht="14.1" customHeight="1" x14ac:dyDescent="0.2">
      <c r="A35" s="180" t="s">
        <v>77</v>
      </c>
      <c r="B35" s="181"/>
      <c r="C35" s="183"/>
      <c r="D35" s="183"/>
      <c r="E35" s="64">
        <v>-3900000</v>
      </c>
      <c r="F35" s="191"/>
      <c r="G35" s="178">
        <v>-3000000</v>
      </c>
    </row>
    <row r="36" spans="1:7" ht="14.1" customHeight="1" x14ac:dyDescent="0.2">
      <c r="A36" s="180" t="s">
        <v>78</v>
      </c>
      <c r="B36" s="181"/>
      <c r="C36" s="183"/>
      <c r="D36" s="183"/>
      <c r="E36" s="64">
        <v>-3500000</v>
      </c>
      <c r="F36" s="191"/>
      <c r="G36" s="178">
        <v>-2100000</v>
      </c>
    </row>
    <row r="37" spans="1:7" ht="14.1" customHeight="1" x14ac:dyDescent="0.2">
      <c r="A37" s="180" t="s">
        <v>20</v>
      </c>
      <c r="B37" s="181"/>
      <c r="C37" s="183"/>
      <c r="D37" s="183"/>
      <c r="E37" s="64">
        <v>1500</v>
      </c>
      <c r="F37" s="191"/>
      <c r="G37" s="178">
        <v>500</v>
      </c>
    </row>
    <row r="38" spans="1:7" ht="14.1" customHeight="1" x14ac:dyDescent="0.2">
      <c r="A38" s="180" t="s">
        <v>21</v>
      </c>
      <c r="B38" s="181"/>
      <c r="C38" s="183"/>
      <c r="D38" s="183"/>
      <c r="E38" s="64">
        <v>2500</v>
      </c>
      <c r="F38" s="191"/>
      <c r="G38" s="178">
        <v>2000</v>
      </c>
    </row>
    <row r="39" spans="1:7" ht="14.1" customHeight="1" x14ac:dyDescent="0.2">
      <c r="A39" s="180" t="s">
        <v>14</v>
      </c>
      <c r="B39" s="181"/>
      <c r="C39" s="183"/>
      <c r="D39" s="183"/>
      <c r="E39" s="64">
        <v>90000</v>
      </c>
      <c r="F39" s="191"/>
      <c r="G39" s="178">
        <v>70000</v>
      </c>
    </row>
    <row r="40" spans="1:7" ht="14.1" customHeight="1" x14ac:dyDescent="0.2">
      <c r="A40" s="69" t="s">
        <v>210</v>
      </c>
      <c r="B40" s="69"/>
      <c r="C40" s="176"/>
      <c r="D40" s="176"/>
      <c r="E40" s="190"/>
      <c r="F40" s="191"/>
      <c r="G40" s="192"/>
    </row>
    <row r="41" spans="1:7" ht="14.1" customHeight="1" x14ac:dyDescent="0.2">
      <c r="A41" s="180" t="s">
        <v>22</v>
      </c>
      <c r="B41" s="181"/>
      <c r="C41" s="183"/>
      <c r="D41" s="183"/>
      <c r="E41" s="64">
        <v>10712000</v>
      </c>
      <c r="F41" s="191"/>
      <c r="G41" s="178">
        <v>7272000</v>
      </c>
    </row>
    <row r="42" spans="1:7" ht="14.1" customHeight="1" x14ac:dyDescent="0.2">
      <c r="A42" s="180" t="s">
        <v>23</v>
      </c>
      <c r="B42" s="193"/>
      <c r="C42" s="183"/>
      <c r="D42" s="183"/>
      <c r="E42" s="64">
        <v>147000</v>
      </c>
      <c r="F42" s="191"/>
      <c r="G42" s="194">
        <v>0</v>
      </c>
    </row>
    <row r="43" spans="1:7" ht="14.1" customHeight="1" x14ac:dyDescent="0.2">
      <c r="A43" s="180" t="s">
        <v>25</v>
      </c>
      <c r="B43" s="181"/>
      <c r="C43" s="183"/>
      <c r="D43" s="183"/>
      <c r="E43" s="64">
        <v>-70000</v>
      </c>
      <c r="F43" s="191"/>
      <c r="G43" s="178">
        <v>-65000</v>
      </c>
    </row>
    <row r="44" spans="1:7" ht="14.1" customHeight="1" x14ac:dyDescent="0.2">
      <c r="A44" s="180" t="s">
        <v>13</v>
      </c>
      <c r="B44" s="181"/>
      <c r="C44" s="183"/>
      <c r="D44" s="183"/>
      <c r="E44" s="64">
        <v>1353000</v>
      </c>
      <c r="F44" s="191"/>
      <c r="G44" s="178">
        <v>500000</v>
      </c>
    </row>
    <row r="45" spans="1:7" ht="14.1" customHeight="1" x14ac:dyDescent="0.2">
      <c r="A45" s="180" t="s">
        <v>79</v>
      </c>
      <c r="B45" s="181"/>
      <c r="C45" s="183"/>
      <c r="D45" s="183"/>
      <c r="E45" s="64">
        <v>150000</v>
      </c>
      <c r="F45" s="191"/>
      <c r="G45" s="178">
        <v>120000</v>
      </c>
    </row>
    <row r="46" spans="1:7" ht="14.1" customHeight="1" x14ac:dyDescent="0.2">
      <c r="A46" s="175" t="s">
        <v>214</v>
      </c>
      <c r="B46" s="175"/>
      <c r="C46" s="183"/>
      <c r="D46" s="183"/>
      <c r="E46" s="195">
        <f>SUM(E16,E29:E45)</f>
        <v>766000</v>
      </c>
      <c r="F46" s="191"/>
      <c r="G46" s="196">
        <f>SUM(G16,G29:G45)</f>
        <v>-1109500</v>
      </c>
    </row>
    <row r="47" spans="1:7" ht="14.1" customHeight="1" x14ac:dyDescent="0.2">
      <c r="A47" s="189" t="s">
        <v>211</v>
      </c>
      <c r="B47" s="69"/>
      <c r="C47" s="176"/>
      <c r="D47" s="176"/>
      <c r="E47" s="64">
        <v>100000</v>
      </c>
      <c r="F47" s="179"/>
      <c r="G47" s="64">
        <v>150000</v>
      </c>
    </row>
    <row r="48" spans="1:7" ht="14.1" customHeight="1" x14ac:dyDescent="0.2">
      <c r="A48" s="189" t="s">
        <v>212</v>
      </c>
      <c r="B48" s="69"/>
      <c r="C48" s="176"/>
      <c r="D48" s="176"/>
      <c r="E48" s="148"/>
      <c r="F48" s="179"/>
      <c r="G48" s="197"/>
    </row>
    <row r="49" spans="1:7" ht="14.1" customHeight="1" x14ac:dyDescent="0.2">
      <c r="A49" s="144" t="s">
        <v>80</v>
      </c>
      <c r="B49" s="181"/>
      <c r="C49" s="176"/>
      <c r="D49" s="176"/>
      <c r="E49" s="64">
        <v>40000</v>
      </c>
      <c r="F49" s="179"/>
      <c r="G49" s="178">
        <v>15000</v>
      </c>
    </row>
    <row r="50" spans="1:7" ht="14.1" customHeight="1" x14ac:dyDescent="0.2">
      <c r="A50" s="144" t="s">
        <v>81</v>
      </c>
      <c r="B50" s="181"/>
      <c r="C50" s="176"/>
      <c r="D50" s="176"/>
      <c r="E50" s="131">
        <v>-25000</v>
      </c>
      <c r="F50" s="179"/>
      <c r="G50" s="184">
        <v>10000</v>
      </c>
    </row>
    <row r="51" spans="1:7" ht="14.1" customHeight="1" x14ac:dyDescent="0.2">
      <c r="A51" s="69" t="s">
        <v>213</v>
      </c>
      <c r="B51" s="69"/>
      <c r="C51" s="176"/>
      <c r="D51" s="176"/>
      <c r="E51" s="198">
        <f>SUM(E46:E50)</f>
        <v>881000</v>
      </c>
      <c r="F51" s="179"/>
      <c r="G51" s="199">
        <f>SUM(G46:G50)</f>
        <v>-934500</v>
      </c>
    </row>
    <row r="52" spans="1:7" ht="14.1" customHeight="1" x14ac:dyDescent="0.2">
      <c r="A52" s="175"/>
      <c r="B52" s="175"/>
      <c r="C52" s="176"/>
      <c r="D52" s="176"/>
      <c r="E52" s="179"/>
      <c r="F52" s="179"/>
      <c r="G52" s="197"/>
    </row>
    <row r="53" spans="1:7" ht="14.1" customHeight="1" x14ac:dyDescent="0.2">
      <c r="A53" s="200" t="s">
        <v>87</v>
      </c>
      <c r="B53" s="175"/>
      <c r="C53" s="176"/>
      <c r="D53" s="176"/>
      <c r="E53" s="179"/>
      <c r="F53" s="179"/>
      <c r="G53" s="197"/>
    </row>
    <row r="54" spans="1:7" ht="14.1" customHeight="1" x14ac:dyDescent="0.2">
      <c r="A54" s="175" t="s">
        <v>12</v>
      </c>
      <c r="B54" s="175"/>
      <c r="C54" s="176"/>
      <c r="D54" s="176"/>
      <c r="E54" s="179"/>
      <c r="F54" s="179"/>
      <c r="G54" s="197"/>
    </row>
    <row r="55" spans="1:7" ht="14.1" customHeight="1" x14ac:dyDescent="0.2">
      <c r="A55" s="201" t="s">
        <v>107</v>
      </c>
      <c r="B55" s="175"/>
      <c r="C55" s="176"/>
      <c r="D55" s="176"/>
      <c r="E55" s="131">
        <v>100</v>
      </c>
      <c r="F55" s="179"/>
      <c r="G55" s="131">
        <v>50</v>
      </c>
    </row>
    <row r="56" spans="1:7" ht="14.1" customHeight="1" x14ac:dyDescent="0.2">
      <c r="A56" s="201" t="s">
        <v>83</v>
      </c>
      <c r="B56" s="202"/>
      <c r="C56" s="176"/>
      <c r="D56" s="176"/>
      <c r="E56" s="131">
        <v>1000</v>
      </c>
      <c r="F56" s="179"/>
      <c r="G56" s="184">
        <v>350</v>
      </c>
    </row>
    <row r="57" spans="1:7" ht="14.1" customHeight="1" x14ac:dyDescent="0.2">
      <c r="A57" s="201" t="s">
        <v>84</v>
      </c>
      <c r="B57" s="202"/>
      <c r="C57" s="176"/>
      <c r="D57" s="176"/>
      <c r="E57" s="131">
        <v>-13000</v>
      </c>
      <c r="F57" s="179"/>
      <c r="G57" s="184">
        <v>-10000</v>
      </c>
    </row>
    <row r="58" spans="1:7" ht="14.1" customHeight="1" x14ac:dyDescent="0.2">
      <c r="A58" s="201" t="s">
        <v>85</v>
      </c>
      <c r="B58" s="202"/>
      <c r="C58" s="176"/>
      <c r="D58" s="176"/>
      <c r="E58" s="131">
        <v>-55000</v>
      </c>
      <c r="F58" s="179"/>
      <c r="G58" s="184">
        <v>-65000</v>
      </c>
    </row>
    <row r="59" spans="1:7" ht="14.1" customHeight="1" x14ac:dyDescent="0.2">
      <c r="A59" s="201" t="s">
        <v>86</v>
      </c>
      <c r="B59" s="202"/>
      <c r="C59" s="176"/>
      <c r="D59" s="176"/>
      <c r="E59" s="131">
        <v>400</v>
      </c>
      <c r="F59" s="203"/>
      <c r="G59" s="204">
        <v>100</v>
      </c>
    </row>
    <row r="60" spans="1:7" ht="14.1" customHeight="1" x14ac:dyDescent="0.2">
      <c r="A60" s="175" t="s">
        <v>11</v>
      </c>
      <c r="B60" s="175"/>
      <c r="C60" s="176"/>
      <c r="D60" s="176"/>
      <c r="E60" s="131"/>
      <c r="F60" s="179"/>
      <c r="G60" s="184"/>
    </row>
    <row r="61" spans="1:7" ht="14.1" customHeight="1" x14ac:dyDescent="0.2">
      <c r="A61" s="201" t="s">
        <v>107</v>
      </c>
      <c r="B61" s="175"/>
      <c r="C61" s="176"/>
      <c r="D61" s="176"/>
      <c r="E61" s="131">
        <v>500</v>
      </c>
      <c r="F61" s="179"/>
      <c r="G61" s="184">
        <v>100</v>
      </c>
    </row>
    <row r="62" spans="1:7" ht="14.1" customHeight="1" x14ac:dyDescent="0.2">
      <c r="A62" s="201" t="s">
        <v>83</v>
      </c>
      <c r="B62" s="202"/>
      <c r="C62" s="176"/>
      <c r="D62" s="176"/>
      <c r="E62" s="131">
        <v>13500</v>
      </c>
      <c r="F62" s="179"/>
      <c r="G62" s="184">
        <v>10500</v>
      </c>
    </row>
    <row r="63" spans="1:7" ht="14.1" customHeight="1" x14ac:dyDescent="0.2">
      <c r="A63" s="201" t="s">
        <v>88</v>
      </c>
      <c r="B63" s="202"/>
      <c r="C63" s="179"/>
      <c r="D63" s="179"/>
      <c r="E63" s="131">
        <v>15000</v>
      </c>
      <c r="F63" s="179"/>
      <c r="G63" s="184">
        <v>12000</v>
      </c>
    </row>
    <row r="64" spans="1:7" ht="14.1" customHeight="1" x14ac:dyDescent="0.2">
      <c r="A64" s="201" t="s">
        <v>89</v>
      </c>
      <c r="B64" s="202"/>
      <c r="C64" s="179"/>
      <c r="D64" s="179"/>
      <c r="E64" s="131">
        <v>60000</v>
      </c>
      <c r="F64" s="179"/>
      <c r="G64" s="184">
        <v>10000</v>
      </c>
    </row>
    <row r="65" spans="1:9" ht="14.1" customHeight="1" x14ac:dyDescent="0.2">
      <c r="A65" s="201" t="s">
        <v>7</v>
      </c>
      <c r="B65" s="202"/>
      <c r="C65" s="179"/>
      <c r="D65" s="179"/>
      <c r="E65" s="131">
        <v>2500</v>
      </c>
      <c r="F65" s="179"/>
      <c r="G65" s="184">
        <v>800</v>
      </c>
    </row>
    <row r="66" spans="1:9" ht="14.1" customHeight="1" x14ac:dyDescent="0.2">
      <c r="A66" s="201" t="s">
        <v>90</v>
      </c>
      <c r="B66" s="202"/>
      <c r="C66" s="179"/>
      <c r="D66" s="179"/>
      <c r="E66" s="131">
        <v>0</v>
      </c>
      <c r="F66" s="179"/>
      <c r="G66" s="184">
        <v>100</v>
      </c>
    </row>
    <row r="67" spans="1:9" ht="14.1" customHeight="1" x14ac:dyDescent="0.2">
      <c r="A67" s="69" t="s">
        <v>191</v>
      </c>
      <c r="B67" s="69"/>
      <c r="C67" s="179"/>
      <c r="D67" s="179"/>
      <c r="E67" s="188">
        <f>SUM(E55:E66)</f>
        <v>25000</v>
      </c>
      <c r="F67" s="179"/>
      <c r="G67" s="188">
        <f>SUM(G55:G66)</f>
        <v>-41000</v>
      </c>
    </row>
    <row r="68" spans="1:9" ht="14.1" customHeight="1" x14ac:dyDescent="0.2">
      <c r="A68" s="202"/>
      <c r="B68" s="202"/>
      <c r="C68" s="179"/>
      <c r="D68" s="179"/>
      <c r="E68" s="179"/>
      <c r="F68" s="179"/>
      <c r="G68" s="197"/>
    </row>
    <row r="69" spans="1:9" ht="14.1" customHeight="1" x14ac:dyDescent="0.2">
      <c r="A69" s="175" t="s">
        <v>82</v>
      </c>
      <c r="B69" s="175"/>
      <c r="C69" s="176"/>
      <c r="D69" s="176"/>
      <c r="E69" s="179"/>
      <c r="F69" s="179"/>
      <c r="G69" s="197"/>
    </row>
    <row r="70" spans="1:9" ht="14.1" customHeight="1" x14ac:dyDescent="0.2">
      <c r="A70" s="175" t="s">
        <v>12</v>
      </c>
      <c r="B70" s="175"/>
      <c r="C70" s="176"/>
      <c r="D70" s="176"/>
      <c r="E70" s="202"/>
      <c r="F70" s="202"/>
      <c r="G70" s="197"/>
    </row>
    <row r="71" spans="1:9" ht="14.1" customHeight="1" x14ac:dyDescent="0.2">
      <c r="A71" s="201" t="s">
        <v>91</v>
      </c>
      <c r="B71" s="202"/>
      <c r="C71" s="179"/>
      <c r="D71" s="179"/>
      <c r="E71" s="35">
        <v>0</v>
      </c>
      <c r="F71" s="179"/>
      <c r="G71" s="184">
        <v>-10000</v>
      </c>
    </row>
    <row r="72" spans="1:9" ht="14.1" customHeight="1" x14ac:dyDescent="0.2">
      <c r="A72" s="201" t="s">
        <v>92</v>
      </c>
      <c r="B72" s="202"/>
      <c r="C72" s="179"/>
      <c r="D72" s="179"/>
      <c r="E72" s="131">
        <v>-6000000</v>
      </c>
      <c r="F72" s="179"/>
      <c r="G72" s="184">
        <v>-4700000</v>
      </c>
    </row>
    <row r="73" spans="1:9" ht="14.1" customHeight="1" x14ac:dyDescent="0.2">
      <c r="A73" s="201" t="s">
        <v>93</v>
      </c>
      <c r="B73" s="202"/>
      <c r="C73" s="179"/>
      <c r="D73" s="179"/>
      <c r="E73" s="131">
        <v>-20000</v>
      </c>
      <c r="F73" s="179"/>
      <c r="G73" s="184">
        <v>-45600</v>
      </c>
    </row>
    <row r="74" spans="1:9" ht="14.1" customHeight="1" x14ac:dyDescent="0.2">
      <c r="A74" s="201" t="s">
        <v>24</v>
      </c>
      <c r="B74" s="215"/>
      <c r="C74" s="216"/>
      <c r="D74" s="216"/>
      <c r="E74" s="131">
        <v>-4000000</v>
      </c>
      <c r="F74" s="179"/>
      <c r="G74" s="184">
        <v>-2000000</v>
      </c>
      <c r="H74" s="55"/>
    </row>
    <row r="75" spans="1:9" ht="14.1" customHeight="1" x14ac:dyDescent="0.2">
      <c r="A75" s="201" t="s">
        <v>94</v>
      </c>
      <c r="B75" s="202"/>
      <c r="C75" s="179"/>
      <c r="D75" s="179"/>
      <c r="E75" s="131">
        <v>-30000</v>
      </c>
      <c r="F75" s="179"/>
      <c r="G75" s="184">
        <v>-75000</v>
      </c>
    </row>
    <row r="76" spans="1:9" ht="14.1" customHeight="1" x14ac:dyDescent="0.2">
      <c r="A76" s="201" t="s">
        <v>95</v>
      </c>
      <c r="B76" s="202"/>
      <c r="C76" s="179"/>
      <c r="D76" s="179"/>
      <c r="E76" s="131">
        <v>-10000</v>
      </c>
      <c r="F76" s="179"/>
      <c r="G76" s="184">
        <v>-70000</v>
      </c>
    </row>
    <row r="77" spans="1:9" ht="14.1" customHeight="1" x14ac:dyDescent="0.2">
      <c r="A77" s="201" t="s">
        <v>96</v>
      </c>
      <c r="B77" s="202"/>
      <c r="C77" s="179"/>
      <c r="D77" s="179"/>
      <c r="E77" s="131">
        <v>-1000</v>
      </c>
      <c r="F77" s="179"/>
      <c r="G77" s="184">
        <v>-5000</v>
      </c>
      <c r="I77" s="33"/>
    </row>
    <row r="78" spans="1:9" ht="14.1" customHeight="1" x14ac:dyDescent="0.2">
      <c r="A78" s="175" t="s">
        <v>11</v>
      </c>
      <c r="B78" s="175"/>
      <c r="C78" s="179"/>
      <c r="D78" s="179"/>
      <c r="E78" s="131"/>
      <c r="F78" s="179"/>
      <c r="G78" s="184"/>
    </row>
    <row r="79" spans="1:9" ht="14.1" customHeight="1" x14ac:dyDescent="0.2">
      <c r="A79" s="201" t="s">
        <v>97</v>
      </c>
      <c r="B79" s="202"/>
      <c r="C79" s="179"/>
      <c r="D79" s="179"/>
      <c r="E79" s="131">
        <v>8300000</v>
      </c>
      <c r="F79" s="179"/>
      <c r="G79" s="184">
        <v>7000000</v>
      </c>
    </row>
    <row r="80" spans="1:9" ht="14.1" customHeight="1" x14ac:dyDescent="0.2">
      <c r="A80" s="201" t="s">
        <v>93</v>
      </c>
      <c r="B80" s="202"/>
      <c r="C80" s="179"/>
      <c r="D80" s="179"/>
      <c r="E80" s="131">
        <v>80000</v>
      </c>
      <c r="F80" s="179"/>
      <c r="G80" s="184">
        <v>70000</v>
      </c>
    </row>
    <row r="81" spans="1:10" ht="14.1" customHeight="1" x14ac:dyDescent="0.2">
      <c r="A81" s="201" t="s">
        <v>24</v>
      </c>
      <c r="B81" s="202"/>
      <c r="C81" s="179"/>
      <c r="D81" s="179"/>
      <c r="E81" s="131">
        <v>2400000</v>
      </c>
      <c r="F81" s="179"/>
      <c r="G81" s="184">
        <v>1250000</v>
      </c>
    </row>
    <row r="82" spans="1:10" ht="14.1" customHeight="1" x14ac:dyDescent="0.2">
      <c r="A82" s="201" t="s">
        <v>94</v>
      </c>
      <c r="B82" s="202"/>
      <c r="C82" s="179"/>
      <c r="D82" s="179"/>
      <c r="E82" s="131">
        <v>130000</v>
      </c>
      <c r="F82" s="179"/>
      <c r="G82" s="184">
        <v>652000</v>
      </c>
    </row>
    <row r="83" spans="1:10" ht="14.1" customHeight="1" x14ac:dyDescent="0.2">
      <c r="A83" s="201" t="s">
        <v>98</v>
      </c>
      <c r="B83" s="202"/>
      <c r="C83" s="179"/>
      <c r="D83" s="179"/>
      <c r="E83" s="35">
        <v>10000</v>
      </c>
      <c r="F83" s="179"/>
      <c r="G83" s="194">
        <v>0</v>
      </c>
    </row>
    <row r="84" spans="1:10" ht="14.1" customHeight="1" x14ac:dyDescent="0.2">
      <c r="A84" s="69" t="s">
        <v>190</v>
      </c>
      <c r="B84" s="69"/>
      <c r="C84" s="179"/>
      <c r="D84" s="179"/>
      <c r="E84" s="205">
        <f>SUM(E71:E83)</f>
        <v>859000</v>
      </c>
      <c r="F84" s="179"/>
      <c r="G84" s="206">
        <f>SUM(G71:G83)</f>
        <v>2066400</v>
      </c>
    </row>
    <row r="85" spans="1:10" ht="14.1" customHeight="1" x14ac:dyDescent="0.2">
      <c r="A85" s="207"/>
      <c r="B85" s="207"/>
      <c r="C85" s="179"/>
      <c r="D85" s="179"/>
      <c r="E85" s="179"/>
      <c r="F85" s="179"/>
      <c r="G85" s="197"/>
    </row>
    <row r="86" spans="1:10" ht="14.1" customHeight="1" x14ac:dyDescent="0.2">
      <c r="A86" s="200" t="s">
        <v>99</v>
      </c>
      <c r="B86" s="175"/>
      <c r="C86" s="179"/>
      <c r="D86" s="179"/>
      <c r="E86" s="208">
        <f>E51+E67+E84</f>
        <v>1765000</v>
      </c>
      <c r="F86" s="179"/>
      <c r="G86" s="209">
        <f>G51+G67+G84</f>
        <v>1090900</v>
      </c>
    </row>
    <row r="87" spans="1:10" ht="14.1" customHeight="1" x14ac:dyDescent="0.2">
      <c r="A87" s="202"/>
      <c r="B87" s="202"/>
      <c r="C87" s="179"/>
      <c r="D87" s="179"/>
      <c r="E87" s="179"/>
      <c r="F87" s="179"/>
      <c r="G87" s="197"/>
    </row>
    <row r="88" spans="1:10" ht="14.1" customHeight="1" x14ac:dyDescent="0.2">
      <c r="A88" s="200" t="s">
        <v>100</v>
      </c>
      <c r="B88" s="175"/>
      <c r="C88" s="176"/>
      <c r="D88" s="176"/>
      <c r="E88" s="210">
        <v>0</v>
      </c>
      <c r="F88" s="179"/>
      <c r="G88" s="186">
        <v>100</v>
      </c>
    </row>
    <row r="89" spans="1:10" ht="14.1" customHeight="1" x14ac:dyDescent="0.2">
      <c r="A89" s="175"/>
      <c r="B89" s="175"/>
      <c r="C89" s="176"/>
      <c r="D89" s="176"/>
      <c r="E89" s="131"/>
      <c r="F89" s="179"/>
      <c r="G89" s="184"/>
    </row>
    <row r="90" spans="1:10" ht="14.1" customHeight="1" x14ac:dyDescent="0.2">
      <c r="A90" s="200" t="s">
        <v>199</v>
      </c>
      <c r="B90" s="175"/>
      <c r="C90" s="176"/>
      <c r="D90" s="176"/>
      <c r="E90" s="210">
        <v>4305000</v>
      </c>
      <c r="F90" s="179"/>
      <c r="G90" s="186">
        <v>3214000</v>
      </c>
    </row>
    <row r="91" spans="1:10" ht="14.1" customHeight="1" x14ac:dyDescent="0.2">
      <c r="A91" s="175"/>
      <c r="B91" s="175"/>
      <c r="C91" s="176"/>
      <c r="D91" s="176"/>
      <c r="E91" s="179"/>
      <c r="F91" s="179"/>
      <c r="G91" s="197"/>
    </row>
    <row r="92" spans="1:10" ht="14.1" customHeight="1" thickBot="1" x14ac:dyDescent="0.25">
      <c r="A92" s="200" t="s">
        <v>101</v>
      </c>
      <c r="B92" s="175"/>
      <c r="C92" s="176"/>
      <c r="D92" s="176"/>
      <c r="E92" s="211">
        <f>E86+E88+E90</f>
        <v>6070000</v>
      </c>
      <c r="F92" s="179"/>
      <c r="G92" s="212">
        <f>G86+G88+G90</f>
        <v>4305000</v>
      </c>
      <c r="H92" s="213"/>
    </row>
    <row r="93" spans="1:10" ht="14.1" customHeight="1" thickTop="1" x14ac:dyDescent="0.2">
      <c r="A93" s="202"/>
      <c r="B93" s="202"/>
      <c r="C93" s="179"/>
      <c r="D93" s="179"/>
      <c r="E93" s="214"/>
      <c r="F93" s="179"/>
      <c r="G93" s="214"/>
      <c r="H93" s="213"/>
    </row>
    <row r="94" spans="1:10" ht="14.1" customHeight="1" x14ac:dyDescent="0.2">
      <c r="A94" s="4" t="s">
        <v>205</v>
      </c>
      <c r="E94" s="33"/>
      <c r="G94" s="33"/>
      <c r="H94" s="213"/>
      <c r="I94" s="213"/>
      <c r="J94" s="213"/>
    </row>
    <row r="95" spans="1:10" ht="14.1" customHeight="1" x14ac:dyDescent="0.2">
      <c r="E95" s="213"/>
      <c r="G95" s="213"/>
    </row>
    <row r="96" spans="1:10" ht="14.1" customHeight="1" x14ac:dyDescent="0.2">
      <c r="A96" s="4" t="s">
        <v>64</v>
      </c>
    </row>
    <row r="97" spans="1:11" ht="14.1" customHeight="1" x14ac:dyDescent="0.2">
      <c r="A97" s="284" t="s">
        <v>102</v>
      </c>
      <c r="B97" s="284"/>
      <c r="C97" s="284"/>
      <c r="D97" s="284"/>
      <c r="E97" s="284"/>
      <c r="F97" s="284"/>
      <c r="G97" s="284"/>
    </row>
    <row r="98" spans="1:11" ht="14.1" customHeight="1" x14ac:dyDescent="0.2">
      <c r="A98" s="116"/>
      <c r="B98" s="116"/>
      <c r="C98" s="116"/>
      <c r="D98" s="116"/>
      <c r="E98" s="116"/>
      <c r="F98" s="116"/>
      <c r="G98" s="116"/>
    </row>
    <row r="99" spans="1:11" x14ac:dyDescent="0.2">
      <c r="A99" s="116"/>
      <c r="B99" s="116"/>
      <c r="C99" s="116"/>
      <c r="D99" s="116"/>
      <c r="E99" s="116"/>
      <c r="F99" s="116"/>
      <c r="G99" s="116"/>
    </row>
    <row r="100" spans="1:11" x14ac:dyDescent="0.2">
      <c r="A100" s="116"/>
      <c r="B100" s="116"/>
      <c r="C100" s="116"/>
      <c r="D100" s="116"/>
      <c r="E100" s="116"/>
      <c r="F100" s="116"/>
      <c r="G100" s="116"/>
    </row>
    <row r="101" spans="1:11" x14ac:dyDescent="0.2">
      <c r="C101" s="11"/>
      <c r="D101" s="11"/>
      <c r="E101" s="11"/>
      <c r="F101" s="11"/>
    </row>
    <row r="102" spans="1:11" x14ac:dyDescent="0.2">
      <c r="C102" s="4"/>
      <c r="D102" s="4"/>
      <c r="E102" s="11"/>
      <c r="F102" s="11"/>
      <c r="G102" s="11"/>
    </row>
    <row r="103" spans="1:11" x14ac:dyDescent="0.2">
      <c r="A103" s="15" t="s">
        <v>8</v>
      </c>
      <c r="B103" s="15"/>
      <c r="C103" s="4"/>
      <c r="D103" s="4"/>
      <c r="E103" s="11"/>
      <c r="F103" s="11"/>
      <c r="G103" s="11"/>
    </row>
    <row r="104" spans="1:11" ht="14.1" customHeight="1" x14ac:dyDescent="0.2">
      <c r="A104" s="285" t="s">
        <v>103</v>
      </c>
      <c r="B104" s="285"/>
      <c r="C104" s="285"/>
      <c r="D104" s="285"/>
      <c r="E104" s="285"/>
      <c r="F104" s="285"/>
      <c r="G104" s="285"/>
    </row>
    <row r="105" spans="1:11" ht="14.1" customHeight="1" x14ac:dyDescent="0.2">
      <c r="A105" s="280" t="s">
        <v>62</v>
      </c>
      <c r="B105" s="280"/>
      <c r="C105" s="280"/>
      <c r="D105" s="280"/>
      <c r="E105" s="280"/>
      <c r="F105" s="280"/>
      <c r="G105" s="280"/>
      <c r="H105" s="280"/>
    </row>
    <row r="106" spans="1:11" ht="25.5" customHeight="1" x14ac:dyDescent="0.2">
      <c r="A106" s="277" t="s">
        <v>225</v>
      </c>
      <c r="B106" s="277"/>
      <c r="C106" s="277"/>
      <c r="D106" s="277"/>
      <c r="E106" s="277"/>
      <c r="F106" s="277"/>
      <c r="G106" s="277"/>
    </row>
    <row r="107" spans="1:11" ht="20.100000000000001" customHeight="1" x14ac:dyDescent="0.2">
      <c r="A107" s="279"/>
      <c r="B107" s="279"/>
      <c r="C107" s="279"/>
      <c r="D107" s="279"/>
      <c r="E107" s="279"/>
      <c r="F107" s="279"/>
      <c r="G107" s="279"/>
      <c r="H107" s="279"/>
      <c r="I107" s="279"/>
      <c r="J107" s="279"/>
      <c r="K107" s="279"/>
    </row>
  </sheetData>
  <mergeCells count="5">
    <mergeCell ref="A97:G97"/>
    <mergeCell ref="A104:G104"/>
    <mergeCell ref="A105:H105"/>
    <mergeCell ref="A106:G106"/>
    <mergeCell ref="A107:K107"/>
  </mergeCells>
  <printOptions horizontalCentered="1"/>
  <pageMargins left="0.31496062992125984" right="0.31496062992125984" top="0.35433070866141736" bottom="0.35433070866141736" header="0" footer="0"/>
  <pageSetup paperSize="9" scale="75" orientation="portrait" r:id="rId1"/>
  <headerFooter>
    <oddFooter>&amp;R&amp;P de &amp;N</oddFooter>
  </headerFooter>
  <rowBreaks count="1" manualBreakCount="1">
    <brk id="68"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3"/>
  <sheetViews>
    <sheetView showGridLines="0" topLeftCell="A12" workbookViewId="0">
      <selection activeCell="E14" sqref="E14"/>
    </sheetView>
  </sheetViews>
  <sheetFormatPr baseColWidth="10" defaultColWidth="10.85546875" defaultRowHeight="15" x14ac:dyDescent="0.25"/>
  <cols>
    <col min="1" max="1" width="84.5703125" style="93" customWidth="1"/>
    <col min="2" max="16384" width="10.85546875" style="93"/>
  </cols>
  <sheetData>
    <row r="1" spans="1:1" ht="15.75" x14ac:dyDescent="0.25">
      <c r="A1" s="219"/>
    </row>
    <row r="2" spans="1:1" ht="15.75" x14ac:dyDescent="0.25">
      <c r="A2" s="219"/>
    </row>
    <row r="3" spans="1:1" ht="15.75" x14ac:dyDescent="0.25">
      <c r="A3" s="219"/>
    </row>
    <row r="4" spans="1:1" ht="15.75" x14ac:dyDescent="0.25">
      <c r="A4" s="219"/>
    </row>
    <row r="5" spans="1:1" ht="15.75" x14ac:dyDescent="0.25">
      <c r="A5" s="219"/>
    </row>
    <row r="6" spans="1:1" ht="15.75" x14ac:dyDescent="0.25">
      <c r="A6" s="219"/>
    </row>
    <row r="7" spans="1:1" ht="15.75" x14ac:dyDescent="0.25">
      <c r="A7" s="219"/>
    </row>
    <row r="8" spans="1:1" ht="15.75" x14ac:dyDescent="0.25">
      <c r="A8" s="219"/>
    </row>
    <row r="9" spans="1:1" ht="15.75" x14ac:dyDescent="0.25">
      <c r="A9" s="219" t="s">
        <v>226</v>
      </c>
    </row>
    <row r="10" spans="1:1" ht="15.75" x14ac:dyDescent="0.25">
      <c r="A10" s="219" t="s">
        <v>227</v>
      </c>
    </row>
    <row r="11" spans="1:1" ht="15.75" x14ac:dyDescent="0.25">
      <c r="A11" s="219" t="s">
        <v>228</v>
      </c>
    </row>
    <row r="12" spans="1:1" x14ac:dyDescent="0.25">
      <c r="A12" s="220"/>
    </row>
    <row r="13" spans="1:1" x14ac:dyDescent="0.25">
      <c r="A13" s="221" t="s">
        <v>229</v>
      </c>
    </row>
    <row r="14" spans="1:1" x14ac:dyDescent="0.25">
      <c r="A14" s="220"/>
    </row>
    <row r="15" spans="1:1" x14ac:dyDescent="0.25">
      <c r="A15" s="220"/>
    </row>
    <row r="16" spans="1:1" ht="15.75" x14ac:dyDescent="0.25">
      <c r="A16" s="219" t="s">
        <v>230</v>
      </c>
    </row>
    <row r="17" spans="1:1" ht="15.75" x14ac:dyDescent="0.25">
      <c r="A17" s="219"/>
    </row>
    <row r="18" spans="1:1" ht="15.75" x14ac:dyDescent="0.25">
      <c r="A18" s="222"/>
    </row>
    <row r="19" spans="1:1" ht="15.75" x14ac:dyDescent="0.25">
      <c r="A19" s="219" t="s">
        <v>336</v>
      </c>
    </row>
    <row r="20" spans="1:1" ht="15.75" x14ac:dyDescent="0.25">
      <c r="A20" s="222"/>
    </row>
    <row r="21" spans="1:1" ht="15.75" x14ac:dyDescent="0.25">
      <c r="A21" s="223"/>
    </row>
    <row r="22" spans="1:1" ht="15.75" x14ac:dyDescent="0.25">
      <c r="A22" s="223"/>
    </row>
    <row r="23" spans="1:1" ht="15.75" x14ac:dyDescent="0.25">
      <c r="A23" s="222"/>
    </row>
    <row r="24" spans="1:1" ht="15.75" x14ac:dyDescent="0.25">
      <c r="A24" s="222"/>
    </row>
    <row r="25" spans="1:1" ht="15.75" x14ac:dyDescent="0.25">
      <c r="A25" s="224"/>
    </row>
    <row r="26" spans="1:1" ht="15.75" x14ac:dyDescent="0.25">
      <c r="A26" s="224"/>
    </row>
    <row r="27" spans="1:1" x14ac:dyDescent="0.25">
      <c r="A27" s="221"/>
    </row>
    <row r="28" spans="1:1" x14ac:dyDescent="0.25">
      <c r="A28" s="221"/>
    </row>
    <row r="29" spans="1:1" x14ac:dyDescent="0.25">
      <c r="A29" s="221"/>
    </row>
    <row r="30" spans="1:1" x14ac:dyDescent="0.25">
      <c r="A30" s="221"/>
    </row>
    <row r="31" spans="1:1" x14ac:dyDescent="0.25">
      <c r="A31" s="221"/>
    </row>
    <row r="32" spans="1:1" x14ac:dyDescent="0.25">
      <c r="A32" s="221"/>
    </row>
    <row r="33" spans="1:1" x14ac:dyDescent="0.25">
      <c r="A33" s="221"/>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6:F96"/>
  <sheetViews>
    <sheetView showGridLines="0" topLeftCell="A45" zoomScaleNormal="100" workbookViewId="0">
      <selection activeCell="B34" sqref="B34"/>
    </sheetView>
  </sheetViews>
  <sheetFormatPr baseColWidth="10" defaultColWidth="11.42578125" defaultRowHeight="15" x14ac:dyDescent="0.25"/>
  <cols>
    <col min="1" max="1" width="4.140625" style="93" customWidth="1"/>
    <col min="2" max="2" width="61.7109375" style="93" customWidth="1"/>
    <col min="3" max="3" width="12.7109375" style="93" customWidth="1"/>
    <col min="4" max="4" width="0.5703125" style="93" customWidth="1"/>
    <col min="5" max="5" width="2" style="93" customWidth="1"/>
    <col min="6" max="6" width="11.42578125" style="93" hidden="1" customWidth="1"/>
    <col min="7" max="16384" width="11.42578125" style="93"/>
  </cols>
  <sheetData>
    <row r="6" spans="1:4" ht="18.75" customHeight="1" x14ac:dyDescent="0.25">
      <c r="B6" s="86" t="s">
        <v>234</v>
      </c>
    </row>
    <row r="7" spans="1:4" x14ac:dyDescent="0.25">
      <c r="A7" s="143"/>
      <c r="B7" s="117" t="s">
        <v>235</v>
      </c>
      <c r="C7" s="3"/>
    </row>
    <row r="8" spans="1:4" ht="25.5" customHeight="1" x14ac:dyDescent="0.25">
      <c r="A8" s="143"/>
      <c r="B8" s="286" t="s">
        <v>236</v>
      </c>
      <c r="C8" s="286"/>
    </row>
    <row r="9" spans="1:4" x14ac:dyDescent="0.25">
      <c r="A9" s="226"/>
      <c r="B9" s="227"/>
      <c r="C9" s="12"/>
      <c r="D9" s="228"/>
    </row>
    <row r="10" spans="1:4" x14ac:dyDescent="0.25">
      <c r="A10" s="229"/>
      <c r="B10" s="244" t="s">
        <v>237</v>
      </c>
      <c r="C10" s="230" t="s">
        <v>238</v>
      </c>
    </row>
    <row r="11" spans="1:4" x14ac:dyDescent="0.25">
      <c r="A11" s="231">
        <v>110</v>
      </c>
      <c r="B11" s="242" t="s">
        <v>239</v>
      </c>
      <c r="C11" s="232"/>
    </row>
    <row r="12" spans="1:4" x14ac:dyDescent="0.25">
      <c r="A12" s="233"/>
      <c r="B12" s="259" t="s">
        <v>240</v>
      </c>
      <c r="C12" s="234"/>
    </row>
    <row r="13" spans="1:4" x14ac:dyDescent="0.25">
      <c r="A13" s="235">
        <v>111</v>
      </c>
      <c r="B13" s="235" t="s">
        <v>0</v>
      </c>
      <c r="C13" s="235"/>
    </row>
    <row r="14" spans="1:4" x14ac:dyDescent="0.25">
      <c r="A14" s="235">
        <v>112</v>
      </c>
      <c r="B14" s="235" t="s">
        <v>1</v>
      </c>
      <c r="C14" s="235"/>
    </row>
    <row r="15" spans="1:4" x14ac:dyDescent="0.25">
      <c r="A15" s="235">
        <v>113</v>
      </c>
      <c r="B15" s="235" t="s">
        <v>241</v>
      </c>
      <c r="C15" s="235"/>
    </row>
    <row r="16" spans="1:4" x14ac:dyDescent="0.25">
      <c r="A16" s="235">
        <v>114</v>
      </c>
      <c r="B16" s="235" t="s">
        <v>242</v>
      </c>
      <c r="C16" s="235"/>
    </row>
    <row r="17" spans="1:4" x14ac:dyDescent="0.25">
      <c r="A17" s="235">
        <v>115</v>
      </c>
      <c r="B17" s="235" t="s">
        <v>243</v>
      </c>
      <c r="C17" s="235"/>
    </row>
    <row r="18" spans="1:4" x14ac:dyDescent="0.25">
      <c r="A18" s="233"/>
      <c r="B18" s="259" t="s">
        <v>244</v>
      </c>
      <c r="C18" s="236"/>
    </row>
    <row r="19" spans="1:4" x14ac:dyDescent="0.25">
      <c r="A19" s="235">
        <v>111</v>
      </c>
      <c r="B19" s="235" t="s">
        <v>0</v>
      </c>
      <c r="C19" s="236"/>
    </row>
    <row r="20" spans="1:4" x14ac:dyDescent="0.25">
      <c r="A20" s="235">
        <v>112</v>
      </c>
      <c r="B20" s="235" t="s">
        <v>1</v>
      </c>
      <c r="C20" s="236"/>
    </row>
    <row r="21" spans="1:4" x14ac:dyDescent="0.25">
      <c r="A21" s="235">
        <v>113</v>
      </c>
      <c r="B21" s="235" t="s">
        <v>241</v>
      </c>
      <c r="C21" s="236"/>
    </row>
    <row r="22" spans="1:4" x14ac:dyDescent="0.25">
      <c r="A22" s="235">
        <v>114</v>
      </c>
      <c r="B22" s="235" t="s">
        <v>242</v>
      </c>
      <c r="C22" s="236"/>
    </row>
    <row r="23" spans="1:4" x14ac:dyDescent="0.25">
      <c r="A23" s="235">
        <v>115</v>
      </c>
      <c r="B23" s="235" t="s">
        <v>243</v>
      </c>
      <c r="C23" s="236"/>
    </row>
    <row r="24" spans="1:4" ht="28.5" customHeight="1" x14ac:dyDescent="0.25">
      <c r="A24" s="231">
        <v>116</v>
      </c>
      <c r="B24" s="242" t="s">
        <v>245</v>
      </c>
      <c r="C24" s="234"/>
    </row>
    <row r="25" spans="1:4" ht="21.95" customHeight="1" x14ac:dyDescent="0.25">
      <c r="A25" s="231">
        <v>125</v>
      </c>
      <c r="B25" s="260" t="s">
        <v>246</v>
      </c>
      <c r="C25" s="235"/>
      <c r="D25" s="1"/>
    </row>
    <row r="26" spans="1:4" x14ac:dyDescent="0.25">
      <c r="A26" s="231">
        <v>137</v>
      </c>
      <c r="B26" s="242" t="s">
        <v>247</v>
      </c>
      <c r="C26" s="235"/>
    </row>
    <row r="27" spans="1:4" s="1" customFormat="1" x14ac:dyDescent="0.25">
      <c r="A27" s="237">
        <v>138</v>
      </c>
      <c r="B27" s="261" t="s">
        <v>248</v>
      </c>
      <c r="C27" s="235"/>
    </row>
    <row r="28" spans="1:4" x14ac:dyDescent="0.25">
      <c r="A28" s="238">
        <v>141</v>
      </c>
      <c r="B28" s="234" t="s">
        <v>249</v>
      </c>
      <c r="C28" s="235"/>
    </row>
    <row r="29" spans="1:4" x14ac:dyDescent="0.25">
      <c r="A29" s="233">
        <v>142</v>
      </c>
      <c r="B29" s="262" t="s">
        <v>3</v>
      </c>
      <c r="C29" s="235"/>
    </row>
    <row r="30" spans="1:4" x14ac:dyDescent="0.25">
      <c r="A30" s="233">
        <v>143</v>
      </c>
      <c r="B30" s="262" t="s">
        <v>4</v>
      </c>
      <c r="C30" s="235"/>
    </row>
    <row r="31" spans="1:4" x14ac:dyDescent="0.25">
      <c r="A31" s="233">
        <v>144</v>
      </c>
      <c r="B31" s="262" t="s">
        <v>5</v>
      </c>
      <c r="C31" s="235"/>
    </row>
    <row r="32" spans="1:4" x14ac:dyDescent="0.25">
      <c r="A32" s="233">
        <v>145</v>
      </c>
      <c r="B32" s="262" t="s">
        <v>6</v>
      </c>
      <c r="C32" s="235"/>
    </row>
    <row r="33" spans="1:4" x14ac:dyDescent="0.25">
      <c r="A33" s="233">
        <v>146</v>
      </c>
      <c r="B33" s="262" t="s">
        <v>250</v>
      </c>
      <c r="C33" s="235"/>
    </row>
    <row r="34" spans="1:4" x14ac:dyDescent="0.25">
      <c r="A34" s="233">
        <v>147</v>
      </c>
      <c r="B34" s="263" t="s">
        <v>340</v>
      </c>
      <c r="C34" s="235"/>
    </row>
    <row r="35" spans="1:4" x14ac:dyDescent="0.25">
      <c r="A35" s="233">
        <v>148</v>
      </c>
      <c r="B35" s="263" t="s">
        <v>251</v>
      </c>
      <c r="C35" s="235"/>
    </row>
    <row r="36" spans="1:4" x14ac:dyDescent="0.25">
      <c r="A36" s="233">
        <v>149</v>
      </c>
      <c r="B36" s="262" t="s">
        <v>252</v>
      </c>
      <c r="C36" s="235"/>
    </row>
    <row r="37" spans="1:4" x14ac:dyDescent="0.25">
      <c r="A37" s="231">
        <v>150</v>
      </c>
      <c r="B37" s="242" t="s">
        <v>253</v>
      </c>
      <c r="C37" s="232"/>
      <c r="D37" s="1"/>
    </row>
    <row r="38" spans="1:4" x14ac:dyDescent="0.25">
      <c r="A38" s="231">
        <v>156</v>
      </c>
      <c r="B38" s="242" t="s">
        <v>254</v>
      </c>
      <c r="C38" s="234"/>
    </row>
    <row r="39" spans="1:4" x14ac:dyDescent="0.25">
      <c r="A39" s="231">
        <v>159</v>
      </c>
      <c r="B39" s="242" t="s">
        <v>255</v>
      </c>
      <c r="C39" s="234"/>
    </row>
    <row r="40" spans="1:4" x14ac:dyDescent="0.25">
      <c r="A40" s="231">
        <v>162</v>
      </c>
      <c r="B40" s="242" t="s">
        <v>7</v>
      </c>
      <c r="C40" s="234"/>
    </row>
    <row r="41" spans="1:4" x14ac:dyDescent="0.25">
      <c r="A41" s="231">
        <v>167</v>
      </c>
      <c r="B41" s="242" t="s">
        <v>256</v>
      </c>
      <c r="C41" s="234"/>
    </row>
    <row r="42" spans="1:4" x14ac:dyDescent="0.25">
      <c r="A42" s="231">
        <v>178</v>
      </c>
      <c r="B42" s="242" t="s">
        <v>257</v>
      </c>
      <c r="C42" s="234"/>
    </row>
    <row r="43" spans="1:4" x14ac:dyDescent="0.25">
      <c r="A43" s="231">
        <v>182</v>
      </c>
      <c r="B43" s="242" t="s">
        <v>258</v>
      </c>
      <c r="C43" s="234"/>
    </row>
    <row r="44" spans="1:4" x14ac:dyDescent="0.25">
      <c r="A44" s="231">
        <v>186</v>
      </c>
      <c r="B44" s="242" t="s">
        <v>259</v>
      </c>
      <c r="C44" s="234"/>
    </row>
    <row r="45" spans="1:4" x14ac:dyDescent="0.25">
      <c r="A45" s="239"/>
      <c r="B45" s="264" t="s">
        <v>260</v>
      </c>
      <c r="C45" s="234"/>
    </row>
    <row r="46" spans="1:4" x14ac:dyDescent="0.25">
      <c r="A46" s="229"/>
      <c r="B46" s="244" t="s">
        <v>261</v>
      </c>
      <c r="C46" s="234"/>
    </row>
    <row r="47" spans="1:4" x14ac:dyDescent="0.25">
      <c r="A47" s="231">
        <v>210</v>
      </c>
      <c r="B47" s="242" t="s">
        <v>262</v>
      </c>
      <c r="C47" s="234"/>
    </row>
    <row r="48" spans="1:4" x14ac:dyDescent="0.25">
      <c r="A48" s="233">
        <v>211</v>
      </c>
      <c r="B48" s="259" t="s">
        <v>263</v>
      </c>
      <c r="C48" s="234"/>
    </row>
    <row r="49" spans="1:3" x14ac:dyDescent="0.25">
      <c r="A49" s="233"/>
      <c r="B49" s="265" t="s">
        <v>264</v>
      </c>
      <c r="C49" s="234"/>
    </row>
    <row r="50" spans="1:3" x14ac:dyDescent="0.25">
      <c r="A50" s="233">
        <v>212</v>
      </c>
      <c r="B50" s="266" t="s">
        <v>265</v>
      </c>
      <c r="C50" s="234"/>
    </row>
    <row r="51" spans="1:3" x14ac:dyDescent="0.25">
      <c r="A51" s="233">
        <v>213</v>
      </c>
      <c r="B51" s="267" t="s">
        <v>266</v>
      </c>
      <c r="C51" s="234"/>
    </row>
    <row r="52" spans="1:3" x14ac:dyDescent="0.25">
      <c r="A52" s="233">
        <v>214</v>
      </c>
      <c r="B52" s="267" t="s">
        <v>267</v>
      </c>
      <c r="C52" s="234"/>
    </row>
    <row r="53" spans="1:3" x14ac:dyDescent="0.25">
      <c r="A53" s="233">
        <v>215</v>
      </c>
      <c r="B53" s="267" t="s">
        <v>268</v>
      </c>
      <c r="C53" s="234"/>
    </row>
    <row r="54" spans="1:3" x14ac:dyDescent="0.25">
      <c r="A54" s="233"/>
      <c r="B54" s="265" t="s">
        <v>269</v>
      </c>
      <c r="C54" s="234"/>
    </row>
    <row r="55" spans="1:3" x14ac:dyDescent="0.25">
      <c r="A55" s="233">
        <v>212</v>
      </c>
      <c r="B55" s="267" t="s">
        <v>265</v>
      </c>
      <c r="C55" s="234"/>
    </row>
    <row r="56" spans="1:3" x14ac:dyDescent="0.25">
      <c r="A56" s="233">
        <v>213</v>
      </c>
      <c r="B56" s="267" t="s">
        <v>266</v>
      </c>
      <c r="C56" s="234"/>
    </row>
    <row r="57" spans="1:3" x14ac:dyDescent="0.25">
      <c r="A57" s="233">
        <v>214</v>
      </c>
      <c r="B57" s="267" t="s">
        <v>267</v>
      </c>
      <c r="C57" s="234"/>
    </row>
    <row r="58" spans="1:3" x14ac:dyDescent="0.25">
      <c r="A58" s="233">
        <v>215</v>
      </c>
      <c r="B58" s="267" t="s">
        <v>268</v>
      </c>
      <c r="C58" s="234"/>
    </row>
    <row r="59" spans="1:3" x14ac:dyDescent="0.25">
      <c r="A59" s="233">
        <v>216</v>
      </c>
      <c r="B59" s="268" t="s">
        <v>270</v>
      </c>
      <c r="C59" s="234"/>
    </row>
    <row r="60" spans="1:3" x14ac:dyDescent="0.25">
      <c r="A60" s="233">
        <v>217</v>
      </c>
      <c r="B60" s="259" t="s">
        <v>271</v>
      </c>
      <c r="C60" s="234"/>
    </row>
    <row r="61" spans="1:3" ht="24" x14ac:dyDescent="0.25">
      <c r="A61" s="233">
        <v>218</v>
      </c>
      <c r="B61" s="269" t="s">
        <v>272</v>
      </c>
      <c r="C61" s="234"/>
    </row>
    <row r="62" spans="1:3" x14ac:dyDescent="0.25">
      <c r="A62" s="233">
        <v>219</v>
      </c>
      <c r="B62" s="270" t="s">
        <v>273</v>
      </c>
      <c r="C62" s="234"/>
    </row>
    <row r="63" spans="1:3" x14ac:dyDescent="0.25">
      <c r="A63" s="233">
        <v>220</v>
      </c>
      <c r="B63" s="271" t="s">
        <v>274</v>
      </c>
      <c r="C63" s="234"/>
    </row>
    <row r="64" spans="1:3" x14ac:dyDescent="0.25">
      <c r="A64" s="233">
        <v>221</v>
      </c>
      <c r="B64" s="272" t="s">
        <v>275</v>
      </c>
      <c r="C64" s="234"/>
    </row>
    <row r="65" spans="1:3" x14ac:dyDescent="0.25">
      <c r="A65" s="233">
        <v>225</v>
      </c>
      <c r="B65" s="271" t="s">
        <v>2</v>
      </c>
      <c r="C65" s="234"/>
    </row>
    <row r="66" spans="1:3" x14ac:dyDescent="0.25">
      <c r="A66" s="233">
        <v>226</v>
      </c>
      <c r="B66" s="270" t="s">
        <v>276</v>
      </c>
      <c r="C66" s="234"/>
    </row>
    <row r="67" spans="1:3" x14ac:dyDescent="0.25">
      <c r="A67" s="231">
        <v>227</v>
      </c>
      <c r="B67" s="260" t="s">
        <v>277</v>
      </c>
      <c r="C67" s="234"/>
    </row>
    <row r="68" spans="1:3" x14ac:dyDescent="0.25">
      <c r="A68" s="231">
        <v>229</v>
      </c>
      <c r="B68" s="242" t="s">
        <v>278</v>
      </c>
      <c r="C68" s="234"/>
    </row>
    <row r="69" spans="1:3" x14ac:dyDescent="0.25">
      <c r="A69" s="231">
        <v>232</v>
      </c>
      <c r="B69" s="242" t="s">
        <v>279</v>
      </c>
      <c r="C69" s="235"/>
    </row>
    <row r="70" spans="1:3" x14ac:dyDescent="0.25">
      <c r="A70" s="231">
        <v>235</v>
      </c>
      <c r="B70" s="242" t="s">
        <v>280</v>
      </c>
      <c r="C70" s="235"/>
    </row>
    <row r="71" spans="1:3" x14ac:dyDescent="0.25">
      <c r="A71" s="239"/>
      <c r="B71" s="264" t="s">
        <v>281</v>
      </c>
      <c r="C71" s="235"/>
    </row>
    <row r="72" spans="1:3" x14ac:dyDescent="0.25">
      <c r="A72" s="229"/>
      <c r="B72" s="244" t="s">
        <v>282</v>
      </c>
      <c r="C72" s="234"/>
    </row>
    <row r="73" spans="1:3" x14ac:dyDescent="0.25">
      <c r="A73" s="231">
        <v>310</v>
      </c>
      <c r="B73" s="242" t="s">
        <v>283</v>
      </c>
      <c r="C73" s="234"/>
    </row>
    <row r="74" spans="1:3" x14ac:dyDescent="0.25">
      <c r="A74" s="233">
        <v>311</v>
      </c>
      <c r="B74" s="232" t="s">
        <v>284</v>
      </c>
      <c r="C74" s="234"/>
    </row>
    <row r="75" spans="1:3" x14ac:dyDescent="0.25">
      <c r="A75" s="233">
        <v>312</v>
      </c>
      <c r="B75" s="232" t="s">
        <v>285</v>
      </c>
      <c r="C75" s="232"/>
    </row>
    <row r="76" spans="1:3" x14ac:dyDescent="0.25">
      <c r="A76" s="233">
        <v>313</v>
      </c>
      <c r="B76" s="235" t="s">
        <v>286</v>
      </c>
      <c r="C76" s="232"/>
    </row>
    <row r="77" spans="1:3" x14ac:dyDescent="0.25">
      <c r="A77" s="233">
        <v>314</v>
      </c>
      <c r="B77" s="235" t="s">
        <v>287</v>
      </c>
      <c r="C77" s="232"/>
    </row>
    <row r="78" spans="1:3" x14ac:dyDescent="0.25">
      <c r="A78" s="233">
        <v>315</v>
      </c>
      <c r="B78" s="232" t="s">
        <v>288</v>
      </c>
      <c r="C78" s="232"/>
    </row>
    <row r="79" spans="1:3" x14ac:dyDescent="0.25">
      <c r="A79" s="233">
        <v>316</v>
      </c>
      <c r="B79" s="232" t="s">
        <v>289</v>
      </c>
      <c r="C79" s="232"/>
    </row>
    <row r="80" spans="1:3" x14ac:dyDescent="0.25">
      <c r="A80" s="233">
        <v>317</v>
      </c>
      <c r="B80" s="232" t="s">
        <v>290</v>
      </c>
      <c r="C80" s="232"/>
    </row>
    <row r="81" spans="1:3" x14ac:dyDescent="0.25">
      <c r="A81" s="239"/>
      <c r="B81" s="264" t="s">
        <v>291</v>
      </c>
      <c r="C81" s="232"/>
    </row>
    <row r="82" spans="1:3" x14ac:dyDescent="0.25">
      <c r="A82" s="242">
        <v>318</v>
      </c>
      <c r="B82" s="242" t="s">
        <v>292</v>
      </c>
      <c r="C82" s="232"/>
    </row>
    <row r="83" spans="1:3" x14ac:dyDescent="0.25">
      <c r="A83" s="242">
        <v>319</v>
      </c>
      <c r="B83" s="242" t="s">
        <v>293</v>
      </c>
      <c r="C83" s="232"/>
    </row>
    <row r="84" spans="1:3" x14ac:dyDescent="0.25">
      <c r="A84" s="239"/>
      <c r="B84" s="264" t="s">
        <v>294</v>
      </c>
      <c r="C84" s="232"/>
    </row>
    <row r="85" spans="1:3" x14ac:dyDescent="0.25">
      <c r="A85" s="233"/>
      <c r="B85" s="241"/>
      <c r="C85" s="232"/>
    </row>
    <row r="86" spans="1:3" x14ac:dyDescent="0.25">
      <c r="A86" s="239">
        <v>800</v>
      </c>
      <c r="B86" s="240" t="s">
        <v>295</v>
      </c>
      <c r="C86" s="232"/>
    </row>
    <row r="87" spans="1:3" x14ac:dyDescent="0.25">
      <c r="A87" s="239">
        <v>900</v>
      </c>
      <c r="B87" s="240" t="s">
        <v>296</v>
      </c>
      <c r="C87" s="232"/>
    </row>
    <row r="89" spans="1:3" x14ac:dyDescent="0.25">
      <c r="A89" s="4"/>
    </row>
    <row r="90" spans="1:3" ht="15" customHeight="1" x14ac:dyDescent="0.25">
      <c r="A90" s="284"/>
      <c r="B90" s="284"/>
      <c r="C90" s="284"/>
    </row>
    <row r="91" spans="1:3" x14ac:dyDescent="0.25">
      <c r="A91" s="225"/>
      <c r="B91" s="225"/>
      <c r="C91" s="225"/>
    </row>
    <row r="92" spans="1:3" x14ac:dyDescent="0.25">
      <c r="A92" s="58"/>
      <c r="B92" s="5"/>
      <c r="C92" s="6"/>
    </row>
    <row r="93" spans="1:3" x14ac:dyDescent="0.25">
      <c r="A93" s="7"/>
      <c r="C93" s="7"/>
    </row>
    <row r="94" spans="1:3" x14ac:dyDescent="0.25">
      <c r="A94" s="7"/>
      <c r="C94" s="7"/>
    </row>
    <row r="95" spans="1:3" x14ac:dyDescent="0.25">
      <c r="A95" s="14" t="s">
        <v>297</v>
      </c>
      <c r="B95" s="243"/>
      <c r="C95" s="243"/>
    </row>
    <row r="96" spans="1:3" ht="24.75" customHeight="1" x14ac:dyDescent="0.25">
      <c r="A96" s="280" t="s">
        <v>298</v>
      </c>
      <c r="B96" s="280"/>
      <c r="C96" s="280"/>
    </row>
  </sheetData>
  <mergeCells count="3">
    <mergeCell ref="B8:C8"/>
    <mergeCell ref="A90:C90"/>
    <mergeCell ref="A96:C96"/>
  </mergeCells>
  <printOptions horizontalCentered="1"/>
  <pageMargins left="0.70866141732283472" right="0.31496062992125984" top="0.74803149606299213" bottom="0.74803149606299213" header="0.31496062992125984" footer="0.31496062992125984"/>
  <pageSetup paperSize="9" scale="83" orientation="portrait" r:id="rId1"/>
  <rowBreaks count="1" manualBreakCount="1">
    <brk id="49" max="4"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56"/>
  <sheetViews>
    <sheetView showGridLines="0" zoomScaleNormal="100" workbookViewId="0">
      <selection activeCell="E35" sqref="E35"/>
    </sheetView>
  </sheetViews>
  <sheetFormatPr baseColWidth="10" defaultColWidth="11.42578125" defaultRowHeight="15" x14ac:dyDescent="0.25"/>
  <cols>
    <col min="1" max="1" width="3.85546875" style="93" customWidth="1"/>
    <col min="2" max="2" width="61.7109375" style="43" customWidth="1"/>
    <col min="3" max="3" width="12.7109375" style="93" customWidth="1"/>
    <col min="4" max="4" width="0.140625" style="93" customWidth="1"/>
    <col min="5" max="16384" width="11.42578125" style="93"/>
  </cols>
  <sheetData>
    <row r="1" spans="1:3" x14ac:dyDescent="0.25">
      <c r="B1" s="54"/>
    </row>
    <row r="2" spans="1:3" x14ac:dyDescent="0.25">
      <c r="B2" s="53"/>
    </row>
    <row r="3" spans="1:3" x14ac:dyDescent="0.25">
      <c r="B3" s="53"/>
    </row>
    <row r="4" spans="1:3" x14ac:dyDescent="0.25">
      <c r="B4" s="53"/>
    </row>
    <row r="5" spans="1:3" x14ac:dyDescent="0.25">
      <c r="B5" s="53"/>
    </row>
    <row r="6" spans="1:3" x14ac:dyDescent="0.25">
      <c r="B6" s="86" t="s">
        <v>299</v>
      </c>
    </row>
    <row r="7" spans="1:3" x14ac:dyDescent="0.25">
      <c r="B7" s="117" t="s">
        <v>235</v>
      </c>
    </row>
    <row r="8" spans="1:3" ht="33" customHeight="1" x14ac:dyDescent="0.25">
      <c r="B8" s="286" t="s">
        <v>236</v>
      </c>
      <c r="C8" s="286"/>
    </row>
    <row r="9" spans="1:3" ht="15.75" x14ac:dyDescent="0.25">
      <c r="B9" s="51"/>
      <c r="C9" s="3"/>
    </row>
    <row r="10" spans="1:3" x14ac:dyDescent="0.25">
      <c r="A10" s="244"/>
      <c r="B10" s="244"/>
      <c r="C10" s="245" t="s">
        <v>238</v>
      </c>
    </row>
    <row r="11" spans="1:3" x14ac:dyDescent="0.25">
      <c r="A11" s="242">
        <v>410</v>
      </c>
      <c r="B11" s="242" t="s">
        <v>300</v>
      </c>
      <c r="C11" s="232"/>
    </row>
    <row r="12" spans="1:3" x14ac:dyDescent="0.25">
      <c r="A12" s="246">
        <v>411</v>
      </c>
      <c r="B12" s="247" t="s">
        <v>301</v>
      </c>
      <c r="C12" s="234"/>
    </row>
    <row r="13" spans="1:3" x14ac:dyDescent="0.25">
      <c r="A13" s="246">
        <v>412</v>
      </c>
      <c r="B13" s="248" t="s">
        <v>302</v>
      </c>
      <c r="C13" s="234"/>
    </row>
    <row r="14" spans="1:3" x14ac:dyDescent="0.25">
      <c r="A14" s="246">
        <v>413</v>
      </c>
      <c r="B14" s="247" t="s">
        <v>303</v>
      </c>
      <c r="C14" s="235"/>
    </row>
    <row r="15" spans="1:3" x14ac:dyDescent="0.25">
      <c r="A15" s="246">
        <v>414</v>
      </c>
      <c r="B15" s="247" t="s">
        <v>304</v>
      </c>
      <c r="C15" s="235"/>
    </row>
    <row r="16" spans="1:3" x14ac:dyDescent="0.25">
      <c r="A16" s="242">
        <v>415</v>
      </c>
      <c r="B16" s="242" t="s">
        <v>305</v>
      </c>
      <c r="C16" s="235"/>
    </row>
    <row r="17" spans="1:3" ht="17.25" customHeight="1" x14ac:dyDescent="0.25">
      <c r="A17" s="246">
        <v>416</v>
      </c>
      <c r="B17" s="248" t="s">
        <v>306</v>
      </c>
      <c r="C17" s="235"/>
    </row>
    <row r="18" spans="1:3" ht="24" x14ac:dyDescent="0.25">
      <c r="A18" s="246">
        <v>417</v>
      </c>
      <c r="B18" s="273" t="s">
        <v>307</v>
      </c>
      <c r="C18" s="235"/>
    </row>
    <row r="19" spans="1:3" x14ac:dyDescent="0.25">
      <c r="A19" s="246">
        <v>418</v>
      </c>
      <c r="B19" s="248" t="s">
        <v>308</v>
      </c>
      <c r="C19" s="235"/>
    </row>
    <row r="20" spans="1:3" x14ac:dyDescent="0.25">
      <c r="A20" s="246">
        <v>419</v>
      </c>
      <c r="B20" s="248" t="s">
        <v>309</v>
      </c>
      <c r="C20" s="235"/>
    </row>
    <row r="21" spans="1:3" ht="24" x14ac:dyDescent="0.25">
      <c r="A21" s="246">
        <v>420</v>
      </c>
      <c r="B21" s="273" t="s">
        <v>310</v>
      </c>
      <c r="C21" s="235"/>
    </row>
    <row r="22" spans="1:3" x14ac:dyDescent="0.25">
      <c r="A22" s="246">
        <v>421</v>
      </c>
      <c r="B22" s="249" t="s">
        <v>311</v>
      </c>
      <c r="C22" s="235"/>
    </row>
    <row r="23" spans="1:3" x14ac:dyDescent="0.25">
      <c r="A23" s="246">
        <v>422</v>
      </c>
      <c r="B23" s="249" t="s">
        <v>312</v>
      </c>
      <c r="C23" s="235"/>
    </row>
    <row r="24" spans="1:3" ht="15.75" customHeight="1" x14ac:dyDescent="0.25">
      <c r="A24" s="246">
        <v>423</v>
      </c>
      <c r="B24" s="249" t="s">
        <v>313</v>
      </c>
      <c r="C24" s="235"/>
    </row>
    <row r="25" spans="1:3" x14ac:dyDescent="0.25">
      <c r="A25" s="246">
        <v>424</v>
      </c>
      <c r="B25" s="248" t="s">
        <v>314</v>
      </c>
      <c r="C25" s="235"/>
    </row>
    <row r="26" spans="1:3" x14ac:dyDescent="0.25">
      <c r="A26" s="250">
        <v>425</v>
      </c>
      <c r="B26" s="250" t="s">
        <v>315</v>
      </c>
      <c r="C26" s="235"/>
    </row>
    <row r="27" spans="1:3" x14ac:dyDescent="0.25">
      <c r="A27" s="246">
        <v>426</v>
      </c>
      <c r="B27" s="251" t="s">
        <v>316</v>
      </c>
      <c r="C27" s="235"/>
    </row>
    <row r="28" spans="1:3" x14ac:dyDescent="0.25">
      <c r="A28" s="250">
        <v>427</v>
      </c>
      <c r="B28" s="250" t="s">
        <v>317</v>
      </c>
      <c r="C28" s="236"/>
    </row>
    <row r="29" spans="1:3" x14ac:dyDescent="0.25">
      <c r="A29" s="246">
        <v>428</v>
      </c>
      <c r="B29" s="252" t="s">
        <v>318</v>
      </c>
      <c r="C29" s="235"/>
    </row>
    <row r="30" spans="1:3" x14ac:dyDescent="0.25">
      <c r="A30" s="253">
        <v>437</v>
      </c>
      <c r="B30" s="253" t="s">
        <v>319</v>
      </c>
      <c r="C30" s="234"/>
    </row>
    <row r="31" spans="1:3" x14ac:dyDescent="0.25">
      <c r="A31" s="246">
        <v>438</v>
      </c>
      <c r="B31" s="254" t="s">
        <v>320</v>
      </c>
      <c r="C31" s="235"/>
    </row>
    <row r="32" spans="1:3" x14ac:dyDescent="0.25">
      <c r="A32" s="250">
        <v>443</v>
      </c>
      <c r="B32" s="250" t="s">
        <v>321</v>
      </c>
      <c r="C32" s="235"/>
    </row>
    <row r="33" spans="1:3" ht="15" customHeight="1" x14ac:dyDescent="0.25">
      <c r="A33" s="246">
        <v>444</v>
      </c>
      <c r="B33" s="255" t="s">
        <v>322</v>
      </c>
      <c r="C33" s="235"/>
    </row>
    <row r="34" spans="1:3" x14ac:dyDescent="0.25">
      <c r="A34" s="246">
        <v>447</v>
      </c>
      <c r="B34" s="254" t="s">
        <v>323</v>
      </c>
      <c r="C34" s="235"/>
    </row>
    <row r="35" spans="1:3" x14ac:dyDescent="0.25">
      <c r="A35" s="246">
        <v>450</v>
      </c>
      <c r="B35" s="235" t="s">
        <v>324</v>
      </c>
      <c r="C35" s="235"/>
    </row>
    <row r="36" spans="1:3" x14ac:dyDescent="0.25">
      <c r="A36" s="246">
        <v>457</v>
      </c>
      <c r="B36" s="235" t="s">
        <v>325</v>
      </c>
      <c r="C36" s="235"/>
    </row>
    <row r="37" spans="1:3" x14ac:dyDescent="0.25">
      <c r="A37" s="253">
        <v>463</v>
      </c>
      <c r="B37" s="253" t="s">
        <v>326</v>
      </c>
      <c r="C37" s="235"/>
    </row>
    <row r="38" spans="1:3" x14ac:dyDescent="0.25">
      <c r="A38" s="256">
        <v>464</v>
      </c>
      <c r="B38" s="254" t="s">
        <v>327</v>
      </c>
      <c r="C38" s="235"/>
    </row>
    <row r="39" spans="1:3" x14ac:dyDescent="0.25">
      <c r="A39" s="253">
        <v>465</v>
      </c>
      <c r="B39" s="253" t="s">
        <v>328</v>
      </c>
      <c r="C39" s="235"/>
    </row>
    <row r="40" spans="1:3" x14ac:dyDescent="0.25">
      <c r="A40" s="256">
        <v>466</v>
      </c>
      <c r="B40" s="254" t="s">
        <v>329</v>
      </c>
      <c r="C40" s="235"/>
    </row>
    <row r="41" spans="1:3" x14ac:dyDescent="0.25">
      <c r="A41" s="256">
        <v>472</v>
      </c>
      <c r="B41" s="254" t="s">
        <v>330</v>
      </c>
      <c r="C41" s="235"/>
    </row>
    <row r="42" spans="1:3" ht="18" customHeight="1" x14ac:dyDescent="0.25">
      <c r="A42" s="253">
        <v>475</v>
      </c>
      <c r="B42" s="257" t="s">
        <v>331</v>
      </c>
      <c r="C42" s="234"/>
    </row>
    <row r="43" spans="1:3" x14ac:dyDescent="0.25">
      <c r="A43" s="256">
        <v>476</v>
      </c>
      <c r="B43" s="254" t="s">
        <v>332</v>
      </c>
      <c r="C43" s="235"/>
    </row>
    <row r="44" spans="1:3" x14ac:dyDescent="0.25">
      <c r="A44" s="256">
        <v>477</v>
      </c>
      <c r="B44" s="254" t="s">
        <v>333</v>
      </c>
      <c r="C44" s="234"/>
    </row>
    <row r="45" spans="1:3" x14ac:dyDescent="0.25">
      <c r="A45" s="253">
        <v>478</v>
      </c>
      <c r="B45" s="250" t="s">
        <v>334</v>
      </c>
      <c r="C45" s="234"/>
    </row>
    <row r="46" spans="1:3" x14ac:dyDescent="0.25">
      <c r="B46" s="258"/>
      <c r="C46" s="45"/>
    </row>
    <row r="47" spans="1:3" x14ac:dyDescent="0.25">
      <c r="A47" s="4"/>
      <c r="C47" s="45"/>
    </row>
    <row r="48" spans="1:3" x14ac:dyDescent="0.25">
      <c r="A48" s="4"/>
      <c r="C48" s="45"/>
    </row>
    <row r="50" spans="1:5" x14ac:dyDescent="0.25">
      <c r="A50" s="7"/>
      <c r="B50" s="93"/>
      <c r="C50" s="7"/>
    </row>
    <row r="51" spans="1:5" x14ac:dyDescent="0.25">
      <c r="B51" s="93"/>
    </row>
    <row r="52" spans="1:5" x14ac:dyDescent="0.25">
      <c r="B52" s="93"/>
    </row>
    <row r="53" spans="1:5" x14ac:dyDescent="0.25">
      <c r="A53" s="14" t="s">
        <v>297</v>
      </c>
      <c r="B53" s="13"/>
      <c r="C53" s="13"/>
    </row>
    <row r="54" spans="1:5" ht="26.25" customHeight="1" x14ac:dyDescent="0.25">
      <c r="A54" s="280" t="s">
        <v>335</v>
      </c>
      <c r="B54" s="280"/>
      <c r="C54" s="280"/>
    </row>
    <row r="55" spans="1:5" ht="12.75" customHeight="1" x14ac:dyDescent="0.25">
      <c r="A55" s="280"/>
      <c r="B55" s="280"/>
      <c r="C55" s="280"/>
    </row>
    <row r="56" spans="1:5" ht="23.25" customHeight="1" x14ac:dyDescent="0.25">
      <c r="A56" s="279"/>
      <c r="B56" s="279"/>
      <c r="C56" s="279"/>
      <c r="D56" s="243"/>
      <c r="E56" s="243"/>
    </row>
  </sheetData>
  <mergeCells count="4">
    <mergeCell ref="B8:C8"/>
    <mergeCell ref="A54:C54"/>
    <mergeCell ref="A55:C55"/>
    <mergeCell ref="A56:C56"/>
  </mergeCells>
  <hyperlinks>
    <hyperlink ref="B11" location="Menu!A4" display="Ingresos Financieros" xr:uid="{00000000-0004-0000-0800-000000000000}"/>
  </hyperlinks>
  <printOptions horizontalCentered="1"/>
  <pageMargins left="0.70866141732283472" right="0.70866141732283472" top="0.74803149606299213" bottom="0.74803149606299213" header="0.31496062992125984" footer="0.31496062992125984"/>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17</vt:i4>
      </vt:variant>
    </vt:vector>
  </HeadingPairs>
  <TitlesOfParts>
    <vt:vector size="28" baseType="lpstr">
      <vt:lpstr>Portada EEFF auditados</vt:lpstr>
      <vt:lpstr>ESF  Auditado</vt:lpstr>
      <vt:lpstr>ER Auditado</vt:lpstr>
      <vt:lpstr>ORI Auditado</vt:lpstr>
      <vt:lpstr>ECP Auditado</vt:lpstr>
      <vt:lpstr>EFE Auditado</vt:lpstr>
      <vt:lpstr>Portada EEFF mensuales</vt:lpstr>
      <vt:lpstr>ESF </vt:lpstr>
      <vt:lpstr>ER </vt:lpstr>
      <vt:lpstr>Portada ORI Anual</vt:lpstr>
      <vt:lpstr>ORI Anual</vt:lpstr>
      <vt:lpstr>'ECP Auditado'!aa</vt:lpstr>
      <vt:lpstr>'EFE Auditado'!aa</vt:lpstr>
      <vt:lpstr>'ER Auditado'!aa</vt:lpstr>
      <vt:lpstr>'ESF  Auditado'!aa</vt:lpstr>
      <vt:lpstr>'ORI Anual'!aa</vt:lpstr>
      <vt:lpstr>'ORI Auditado'!aa</vt:lpstr>
      <vt:lpstr>'EFE Auditado'!Área_de_impresión</vt:lpstr>
      <vt:lpstr>'ER '!Área_de_impresión</vt:lpstr>
      <vt:lpstr>'ER Auditado'!Área_de_impresión</vt:lpstr>
      <vt:lpstr>'ESF  Auditado'!Área_de_impresión</vt:lpstr>
      <vt:lpstr>'ORI Anual'!Área_de_impresión</vt:lpstr>
      <vt:lpstr>'ORI Auditado'!Área_de_impresión</vt:lpstr>
      <vt:lpstr>'EFE Auditado'!bb</vt:lpstr>
      <vt:lpstr>'ESF  Auditado'!bb</vt:lpstr>
      <vt:lpstr>'EFE Auditado'!Títulos_a_imprimir</vt:lpstr>
      <vt:lpstr>'ESF '!Títulos_a_imprimir</vt:lpstr>
      <vt:lpstr>'ESF  Auditado'!Títulos_a_imprimir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Arely Mercedes Solís Martínez</dc:creator>
  <cp:lastModifiedBy>Tania Elizabeth Orozco Sirias</cp:lastModifiedBy>
  <cp:lastPrinted>2022-01-06T21:57:05Z</cp:lastPrinted>
  <dcterms:created xsi:type="dcterms:W3CDTF">2017-08-09T17:15:34Z</dcterms:created>
  <dcterms:modified xsi:type="dcterms:W3CDTF">2023-02-17T14:18:41Z</dcterms:modified>
</cp:coreProperties>
</file>